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8190" firstSheet="1" activeTab="1"/>
  </bookViews>
  <sheets>
    <sheet name="Tab. 1. Dane o PUP i p. s. " sheetId="3" r:id="rId1"/>
    <sheet name="Tab. 2. Charakterystyka uczest." sheetId="2" r:id="rId2"/>
    <sheet name="Tab. 3. Szczegóły o p. s." sheetId="4" r:id="rId3"/>
    <sheet name="Tab. 4. Formy aktywizacji" sheetId="5" r:id="rId4"/>
  </sheets>
  <calcPr calcId="145621"/>
</workbook>
</file>

<file path=xl/calcChain.xml><?xml version="1.0" encoding="utf-8"?>
<calcChain xmlns="http://schemas.openxmlformats.org/spreadsheetml/2006/main">
  <c r="F45" i="5" l="1"/>
  <c r="G45" i="5"/>
  <c r="H45" i="5"/>
  <c r="I45" i="5"/>
  <c r="J45" i="5"/>
  <c r="K45" i="5"/>
  <c r="L45" i="5"/>
  <c r="M45" i="5"/>
  <c r="N45" i="5"/>
  <c r="O45" i="5"/>
  <c r="P45" i="5"/>
  <c r="Q45" i="5"/>
  <c r="E45" i="5"/>
  <c r="F44" i="5"/>
  <c r="G44" i="5"/>
  <c r="H44" i="5"/>
  <c r="I44" i="5"/>
  <c r="J44" i="5"/>
  <c r="K44" i="5"/>
  <c r="L44" i="5"/>
  <c r="M44" i="5"/>
  <c r="N44" i="5"/>
  <c r="O44" i="5"/>
  <c r="P44" i="5"/>
  <c r="Q44" i="5"/>
  <c r="E44" i="5"/>
  <c r="F41" i="5"/>
  <c r="G41" i="5"/>
  <c r="H41" i="5"/>
  <c r="I41" i="5"/>
  <c r="J41" i="5"/>
  <c r="K41" i="5"/>
  <c r="L41" i="5"/>
  <c r="M41" i="5"/>
  <c r="N41" i="5"/>
  <c r="O41" i="5"/>
  <c r="P41" i="5"/>
  <c r="Q41" i="5"/>
  <c r="E41" i="5"/>
  <c r="F38" i="5"/>
  <c r="G38" i="5"/>
  <c r="H38" i="5"/>
  <c r="I38" i="5"/>
  <c r="J38" i="5"/>
  <c r="K38" i="5"/>
  <c r="L38" i="5"/>
  <c r="M38" i="5"/>
  <c r="N38" i="5"/>
  <c r="O38" i="5"/>
  <c r="P38" i="5"/>
  <c r="Q38" i="5"/>
  <c r="E38" i="5"/>
  <c r="F35" i="5"/>
  <c r="G35" i="5"/>
  <c r="H35" i="5"/>
  <c r="I35" i="5"/>
  <c r="J35" i="5"/>
  <c r="K35" i="5"/>
  <c r="L35" i="5"/>
  <c r="M35" i="5"/>
  <c r="N35" i="5"/>
  <c r="O35" i="5"/>
  <c r="P35" i="5"/>
  <c r="Q35" i="5"/>
  <c r="E35" i="5"/>
  <c r="F32" i="5"/>
  <c r="G32" i="5"/>
  <c r="H32" i="5"/>
  <c r="I32" i="5"/>
  <c r="J32" i="5"/>
  <c r="K32" i="5"/>
  <c r="L32" i="5"/>
  <c r="M32" i="5"/>
  <c r="N32" i="5"/>
  <c r="O32" i="5"/>
  <c r="P32" i="5"/>
  <c r="Q32" i="5"/>
  <c r="E32" i="5"/>
  <c r="F29" i="5"/>
  <c r="G29" i="5"/>
  <c r="H29" i="5"/>
  <c r="I29" i="5"/>
  <c r="J29" i="5"/>
  <c r="K29" i="5"/>
  <c r="L29" i="5"/>
  <c r="M29" i="5"/>
  <c r="N29" i="5"/>
  <c r="O29" i="5"/>
  <c r="P29" i="5"/>
  <c r="Q29" i="5"/>
  <c r="E29" i="5"/>
  <c r="F26" i="5"/>
  <c r="G26" i="5"/>
  <c r="H26" i="5"/>
  <c r="I26" i="5"/>
  <c r="J26" i="5"/>
  <c r="K26" i="5"/>
  <c r="L26" i="5"/>
  <c r="M26" i="5"/>
  <c r="N26" i="5"/>
  <c r="O26" i="5"/>
  <c r="P26" i="5"/>
  <c r="Q26" i="5"/>
  <c r="E26" i="5"/>
  <c r="F23" i="5"/>
  <c r="G23" i="5"/>
  <c r="H23" i="5"/>
  <c r="I23" i="5"/>
  <c r="J23" i="5"/>
  <c r="K23" i="5"/>
  <c r="L23" i="5"/>
  <c r="M23" i="5"/>
  <c r="N23" i="5"/>
  <c r="O23" i="5"/>
  <c r="P23" i="5"/>
  <c r="Q23" i="5"/>
  <c r="E23" i="5"/>
  <c r="F20" i="5"/>
  <c r="G20" i="5"/>
  <c r="H20" i="5"/>
  <c r="I20" i="5"/>
  <c r="J20" i="5"/>
  <c r="K20" i="5"/>
  <c r="L20" i="5"/>
  <c r="M20" i="5"/>
  <c r="N20" i="5"/>
  <c r="O20" i="5"/>
  <c r="P20" i="5"/>
  <c r="Q20" i="5"/>
  <c r="E20" i="5"/>
  <c r="F17" i="5"/>
  <c r="G17" i="5"/>
  <c r="H17" i="5"/>
  <c r="I17" i="5"/>
  <c r="J17" i="5"/>
  <c r="K17" i="5"/>
  <c r="L17" i="5"/>
  <c r="M17" i="5"/>
  <c r="N17" i="5"/>
  <c r="O17" i="5"/>
  <c r="P17" i="5"/>
  <c r="Q17" i="5"/>
  <c r="E17" i="5"/>
  <c r="F14" i="5"/>
  <c r="G14" i="5"/>
  <c r="H14" i="5"/>
  <c r="I14" i="5"/>
  <c r="J14" i="5"/>
  <c r="K14" i="5"/>
  <c r="L14" i="5"/>
  <c r="M14" i="5"/>
  <c r="N14" i="5"/>
  <c r="O14" i="5"/>
  <c r="P14" i="5"/>
  <c r="Q14" i="5"/>
  <c r="E14" i="5"/>
  <c r="F11" i="5"/>
  <c r="G11" i="5"/>
  <c r="H11" i="5"/>
  <c r="I11" i="5"/>
  <c r="J11" i="5"/>
  <c r="K11" i="5"/>
  <c r="L11" i="5"/>
  <c r="M11" i="5"/>
  <c r="N11" i="5"/>
  <c r="O11" i="5"/>
  <c r="P11" i="5"/>
  <c r="Q11" i="5"/>
  <c r="E11" i="5"/>
  <c r="Q8" i="5"/>
  <c r="F8" i="5"/>
  <c r="G8" i="5"/>
  <c r="H8" i="5"/>
  <c r="I8" i="5"/>
  <c r="J8" i="5"/>
  <c r="K8" i="5"/>
  <c r="L8" i="5"/>
  <c r="M8" i="5"/>
  <c r="N8" i="5"/>
  <c r="O8" i="5"/>
  <c r="P8" i="5"/>
  <c r="E8" i="5"/>
  <c r="Y49" i="4"/>
  <c r="Y48" i="4"/>
  <c r="W48" i="4"/>
  <c r="S48" i="4"/>
  <c r="T48" i="4"/>
  <c r="U48" i="4"/>
  <c r="R48" i="4"/>
  <c r="K48" i="4"/>
  <c r="L48" i="4"/>
  <c r="M48" i="4"/>
  <c r="N48" i="4"/>
  <c r="O48" i="4"/>
  <c r="J48" i="4"/>
  <c r="F48" i="4"/>
  <c r="G48" i="4"/>
  <c r="E48" i="4"/>
  <c r="Y45" i="4"/>
  <c r="W45" i="4"/>
  <c r="S45" i="4"/>
  <c r="T45" i="4"/>
  <c r="U45" i="4"/>
  <c r="R45" i="4"/>
  <c r="K45" i="4"/>
  <c r="L45" i="4"/>
  <c r="M45" i="4"/>
  <c r="N45" i="4"/>
  <c r="J45" i="4"/>
  <c r="F45" i="4"/>
  <c r="G45" i="4"/>
  <c r="E45" i="4"/>
  <c r="Y42" i="4"/>
  <c r="W42" i="4"/>
  <c r="S42" i="4"/>
  <c r="T42" i="4"/>
  <c r="U42" i="4"/>
  <c r="R42" i="4"/>
  <c r="K42" i="4"/>
  <c r="L42" i="4"/>
  <c r="M42" i="4"/>
  <c r="N42" i="4"/>
  <c r="O42" i="4"/>
  <c r="J42" i="4"/>
  <c r="F42" i="4"/>
  <c r="G42" i="4"/>
  <c r="E42" i="4"/>
  <c r="Y39" i="4"/>
  <c r="W39" i="4"/>
  <c r="S39" i="4"/>
  <c r="T39" i="4"/>
  <c r="U39" i="4"/>
  <c r="R39" i="4"/>
  <c r="K39" i="4"/>
  <c r="L39" i="4"/>
  <c r="M39" i="4"/>
  <c r="N39" i="4"/>
  <c r="O39" i="4"/>
  <c r="J39" i="4"/>
  <c r="F39" i="4"/>
  <c r="G39" i="4"/>
  <c r="E39" i="4"/>
  <c r="Y36" i="4"/>
  <c r="W36" i="4"/>
  <c r="S36" i="4"/>
  <c r="T36" i="4"/>
  <c r="U36" i="4"/>
  <c r="R36" i="4"/>
  <c r="K36" i="4"/>
  <c r="L36" i="4"/>
  <c r="M36" i="4"/>
  <c r="N36" i="4"/>
  <c r="O36" i="4"/>
  <c r="J36" i="4"/>
  <c r="F36" i="4"/>
  <c r="G36" i="4"/>
  <c r="E36" i="4"/>
  <c r="Y33" i="4"/>
  <c r="W33" i="4"/>
  <c r="S33" i="4"/>
  <c r="T33" i="4"/>
  <c r="U33" i="4"/>
  <c r="R33" i="4"/>
  <c r="K33" i="4"/>
  <c r="L33" i="4"/>
  <c r="M33" i="4"/>
  <c r="N33" i="4"/>
  <c r="O33" i="4"/>
  <c r="J33" i="4"/>
  <c r="F33" i="4"/>
  <c r="G33" i="4"/>
  <c r="E33" i="4"/>
  <c r="Y30" i="4"/>
  <c r="W30" i="4"/>
  <c r="S30" i="4"/>
  <c r="T30" i="4"/>
  <c r="U30" i="4"/>
  <c r="R30" i="4"/>
  <c r="K30" i="4"/>
  <c r="L30" i="4"/>
  <c r="M30" i="4"/>
  <c r="N30" i="4"/>
  <c r="O30" i="4"/>
  <c r="J30" i="4"/>
  <c r="F30" i="4"/>
  <c r="G30" i="4"/>
  <c r="E30" i="4"/>
  <c r="Y27" i="4"/>
  <c r="W27" i="4"/>
  <c r="S27" i="4"/>
  <c r="T27" i="4"/>
  <c r="U27" i="4"/>
  <c r="R27" i="4"/>
  <c r="K27" i="4"/>
  <c r="L27" i="4"/>
  <c r="M27" i="4"/>
  <c r="N27" i="4"/>
  <c r="O27" i="4"/>
  <c r="J27" i="4"/>
  <c r="F27" i="4"/>
  <c r="G27" i="4"/>
  <c r="E27" i="4"/>
  <c r="Y24" i="4"/>
  <c r="W24" i="4"/>
  <c r="S24" i="4"/>
  <c r="T24" i="4"/>
  <c r="U24" i="4"/>
  <c r="R24" i="4"/>
  <c r="K24" i="4"/>
  <c r="L24" i="4"/>
  <c r="M24" i="4"/>
  <c r="N24" i="4"/>
  <c r="O24" i="4"/>
  <c r="J24" i="4"/>
  <c r="F24" i="4"/>
  <c r="G24" i="4"/>
  <c r="E24" i="4"/>
  <c r="Y21" i="4"/>
  <c r="W21" i="4"/>
  <c r="W49" i="4" s="1"/>
  <c r="S21" i="4"/>
  <c r="T21" i="4"/>
  <c r="U21" i="4"/>
  <c r="R21" i="4"/>
  <c r="K21" i="4"/>
  <c r="L21" i="4"/>
  <c r="M21" i="4"/>
  <c r="N21" i="4"/>
  <c r="O21" i="4"/>
  <c r="J21" i="4"/>
  <c r="F21" i="4"/>
  <c r="G21" i="4"/>
  <c r="E21" i="4"/>
  <c r="Y18" i="4"/>
  <c r="W18" i="4"/>
  <c r="S18" i="4"/>
  <c r="T18" i="4"/>
  <c r="U18" i="4"/>
  <c r="R18" i="4"/>
  <c r="K18" i="4"/>
  <c r="L18" i="4"/>
  <c r="M18" i="4"/>
  <c r="N18" i="4"/>
  <c r="O18" i="4"/>
  <c r="J18" i="4"/>
  <c r="F18" i="4"/>
  <c r="G18" i="4"/>
  <c r="E18" i="4"/>
  <c r="Y15" i="4"/>
  <c r="W15" i="4"/>
  <c r="F15" i="4"/>
  <c r="G15" i="4"/>
  <c r="E15" i="4"/>
  <c r="S15" i="4"/>
  <c r="T15" i="4"/>
  <c r="U15" i="4"/>
  <c r="R15" i="4"/>
  <c r="K15" i="4"/>
  <c r="L15" i="4"/>
  <c r="M15" i="4"/>
  <c r="N15" i="4"/>
  <c r="O15" i="4"/>
  <c r="J15" i="4"/>
  <c r="X43" i="4"/>
  <c r="X31" i="4"/>
  <c r="X13" i="4"/>
  <c r="Y12" i="4"/>
  <c r="Z12" i="4" s="1"/>
  <c r="W12" i="4"/>
  <c r="S12" i="4"/>
  <c r="T12" i="4"/>
  <c r="U12" i="4"/>
  <c r="R12" i="4"/>
  <c r="F12" i="4"/>
  <c r="G12" i="4"/>
  <c r="H12" i="4"/>
  <c r="I12" i="4"/>
  <c r="J12" i="4"/>
  <c r="K12" i="4"/>
  <c r="L12" i="4"/>
  <c r="M12" i="4"/>
  <c r="V12" i="4" s="1"/>
  <c r="N12" i="4"/>
  <c r="E12" i="4"/>
  <c r="M49" i="4"/>
  <c r="N49" i="4"/>
  <c r="O49" i="4"/>
  <c r="E49" i="4"/>
  <c r="F49" i="4"/>
  <c r="G49" i="4"/>
  <c r="J49" i="4"/>
  <c r="K49" i="4"/>
  <c r="L49" i="4"/>
  <c r="X12" i="4"/>
  <c r="V11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10" i="4"/>
  <c r="V49" i="4" l="1"/>
  <c r="I48" i="4"/>
  <c r="Z48" i="4" s="1"/>
  <c r="H48" i="4"/>
  <c r="X48" i="4" s="1"/>
  <c r="I47" i="4"/>
  <c r="H47" i="4"/>
  <c r="I46" i="4"/>
  <c r="Z46" i="4" s="1"/>
  <c r="H46" i="4"/>
  <c r="X46" i="4" s="1"/>
  <c r="I45" i="4"/>
  <c r="H45" i="4"/>
  <c r="I44" i="4"/>
  <c r="H44" i="4"/>
  <c r="I43" i="4"/>
  <c r="H43" i="4"/>
  <c r="I42" i="4"/>
  <c r="Z42" i="4" s="1"/>
  <c r="H42" i="4"/>
  <c r="X42" i="4" s="1"/>
  <c r="I41" i="4"/>
  <c r="H41" i="4"/>
  <c r="I40" i="4"/>
  <c r="Z40" i="4" s="1"/>
  <c r="H40" i="4"/>
  <c r="X40" i="4" s="1"/>
  <c r="Q39" i="4"/>
  <c r="I39" i="4"/>
  <c r="Z39" i="4" s="1"/>
  <c r="H39" i="4"/>
  <c r="X39" i="4" s="1"/>
  <c r="I38" i="4"/>
  <c r="H38" i="4"/>
  <c r="I37" i="4"/>
  <c r="Z37" i="4" s="1"/>
  <c r="H37" i="4"/>
  <c r="X37" i="4" s="1"/>
  <c r="I36" i="4"/>
  <c r="Z36" i="4" s="1"/>
  <c r="H36" i="4"/>
  <c r="X36" i="4" s="1"/>
  <c r="I35" i="4"/>
  <c r="H35" i="4"/>
  <c r="I34" i="4"/>
  <c r="Z34" i="4" s="1"/>
  <c r="H34" i="4"/>
  <c r="X34" i="4" s="1"/>
  <c r="I33" i="4"/>
  <c r="Z33" i="4" s="1"/>
  <c r="H33" i="4"/>
  <c r="I32" i="4"/>
  <c r="H32" i="4"/>
  <c r="I31" i="4"/>
  <c r="H31" i="4"/>
  <c r="I30" i="4"/>
  <c r="Z30" i="4" s="1"/>
  <c r="H30" i="4"/>
  <c r="I29" i="4"/>
  <c r="H29" i="4"/>
  <c r="I28" i="4"/>
  <c r="H28" i="4"/>
  <c r="X28" i="4" s="1"/>
  <c r="I27" i="4"/>
  <c r="Z27" i="4" s="1"/>
  <c r="H27" i="4"/>
  <c r="I26" i="4"/>
  <c r="H26" i="4"/>
  <c r="I25" i="4"/>
  <c r="H25" i="4"/>
  <c r="X25" i="4" s="1"/>
  <c r="P24" i="4"/>
  <c r="I24" i="4"/>
  <c r="Z24" i="4" s="1"/>
  <c r="H24" i="4"/>
  <c r="X24" i="4" s="1"/>
  <c r="I23" i="4"/>
  <c r="H23" i="4"/>
  <c r="I22" i="4"/>
  <c r="Z22" i="4" s="1"/>
  <c r="H22" i="4"/>
  <c r="X22" i="4" s="1"/>
  <c r="I21" i="4"/>
  <c r="Z21" i="4" s="1"/>
  <c r="H21" i="4"/>
  <c r="X21" i="4" s="1"/>
  <c r="I20" i="4"/>
  <c r="H20" i="4"/>
  <c r="I19" i="4"/>
  <c r="Z19" i="4" s="1"/>
  <c r="H19" i="4"/>
  <c r="X19" i="4" s="1"/>
  <c r="Q45" i="4" l="1"/>
  <c r="Z45" i="4"/>
  <c r="P45" i="4"/>
  <c r="X45" i="4"/>
  <c r="P42" i="4"/>
  <c r="P39" i="4"/>
  <c r="P33" i="4"/>
  <c r="X33" i="4"/>
  <c r="P30" i="4"/>
  <c r="X30" i="4"/>
  <c r="P27" i="4"/>
  <c r="X27" i="4"/>
  <c r="Q46" i="4"/>
  <c r="Q43" i="4"/>
  <c r="Z43" i="4"/>
  <c r="Q34" i="4"/>
  <c r="Q31" i="4"/>
  <c r="Z31" i="4"/>
  <c r="Q28" i="4"/>
  <c r="Z28" i="4"/>
  <c r="Q25" i="4"/>
  <c r="Z25" i="4"/>
  <c r="P46" i="4"/>
  <c r="P43" i="4"/>
  <c r="P40" i="4"/>
  <c r="P34" i="4"/>
  <c r="P36" i="4"/>
  <c r="P37" i="4"/>
  <c r="P48" i="4"/>
  <c r="Q36" i="4"/>
  <c r="Q37" i="4"/>
  <c r="Q48" i="4"/>
  <c r="Q40" i="4"/>
  <c r="Q42" i="4"/>
  <c r="P31" i="4"/>
  <c r="Q33" i="4"/>
  <c r="P28" i="4"/>
  <c r="Q30" i="4"/>
  <c r="P25" i="4"/>
  <c r="Q27" i="4"/>
  <c r="P22" i="4"/>
  <c r="Q22" i="4"/>
  <c r="Q24" i="4"/>
  <c r="P19" i="4"/>
  <c r="P21" i="4"/>
  <c r="Q19" i="4"/>
  <c r="Q21" i="4"/>
  <c r="H10" i="4"/>
  <c r="I11" i="4"/>
  <c r="I13" i="4"/>
  <c r="Z13" i="4" s="1"/>
  <c r="I14" i="4"/>
  <c r="I15" i="4"/>
  <c r="Z15" i="4" s="1"/>
  <c r="I16" i="4"/>
  <c r="Z16" i="4" s="1"/>
  <c r="I17" i="4"/>
  <c r="I18" i="4"/>
  <c r="Z18" i="4" s="1"/>
  <c r="H11" i="4"/>
  <c r="P12" i="4"/>
  <c r="H13" i="4"/>
  <c r="H14" i="4"/>
  <c r="H15" i="4"/>
  <c r="X15" i="4" s="1"/>
  <c r="H16" i="4"/>
  <c r="H17" i="4"/>
  <c r="H18" i="4"/>
  <c r="I10" i="4"/>
  <c r="P18" i="4" l="1"/>
  <c r="X18" i="4"/>
  <c r="I49" i="4"/>
  <c r="Z10" i="4"/>
  <c r="X10" i="4"/>
  <c r="H49" i="4"/>
  <c r="P16" i="4"/>
  <c r="X16" i="4"/>
  <c r="P10" i="4"/>
  <c r="Q10" i="4"/>
  <c r="P15" i="4"/>
  <c r="P13" i="4"/>
  <c r="Q18" i="4"/>
  <c r="Q16" i="4"/>
  <c r="Q12" i="4"/>
  <c r="Q15" i="4"/>
  <c r="Q13" i="4"/>
  <c r="Z49" i="4" l="1"/>
  <c r="Q49" i="4"/>
  <c r="X49" i="4"/>
  <c r="P49" i="4"/>
</calcChain>
</file>

<file path=xl/sharedStrings.xml><?xml version="1.0" encoding="utf-8"?>
<sst xmlns="http://schemas.openxmlformats.org/spreadsheetml/2006/main" count="214" uniqueCount="98">
  <si>
    <t>Lp.</t>
  </si>
  <si>
    <t>refundacja wyposażenia lub doposażenia stanowiska pracy</t>
  </si>
  <si>
    <t>jednorazowe środki na podjęcie działalności gospodarczej</t>
  </si>
  <si>
    <t>zatrudnienie subsydiowane</t>
  </si>
  <si>
    <t>przygotowanie zawodowe dorosłych</t>
  </si>
  <si>
    <t>pożyczki szkoleniowe</t>
  </si>
  <si>
    <t>jednorazowe środki na podjęcie działalności gospodarczej w formie spółdzielni socjalnej</t>
  </si>
  <si>
    <t>WYSZCZEGÓLNIENIE</t>
  </si>
  <si>
    <t>w tym</t>
  </si>
  <si>
    <t>z tego</t>
  </si>
  <si>
    <t>Bezrobotni (w. 04+05+06)</t>
  </si>
  <si>
    <t>z tego według czasu pozostawania bez pracy w miesiącach</t>
  </si>
  <si>
    <t>do 1</t>
  </si>
  <si>
    <t>1–12</t>
  </si>
  <si>
    <t>pow. 12</t>
  </si>
  <si>
    <t>Poszukujący pracy (w.8 do 15)</t>
  </si>
  <si>
    <t xml:space="preserve">z tego </t>
  </si>
  <si>
    <t>będący w okresie wypowiedzenia stosunku pracy lub stosunku służbowego z przyczyn dotyczących zakładu pracy</t>
  </si>
  <si>
    <t>zatrudnieni u pracodawcy, wobec którego ogłoszono upadłość lub który jest w stanie likwidacji, z wyłączeniem likwidacji w celu prywatyzacji</t>
  </si>
  <si>
    <t>otrzymujący świadczenie socjalne przysługujące na urlopie górniczym lub górniczy zasiłek socjalny</t>
  </si>
  <si>
    <t>uczestniczący w zajęciach w Centrum Integracji Społecznej lub indywidualnym programie integracji</t>
  </si>
  <si>
    <t>żołnierze rezerwy</t>
  </si>
  <si>
    <t>pobierający rentę szkoleniową</t>
  </si>
  <si>
    <t>pobierający świadczenie szkoleniowe</t>
  </si>
  <si>
    <t>podlegający ubezpieczeniu społecznemu rolników jako domownik lub małżonek rolnika, jeżeli zamierza podjąć zatrudnienie, inną pracę zarobkową lub działalność gospodarczą poza rolnictwem</t>
  </si>
  <si>
    <t xml:space="preserve">Długotrwale bezrobotni </t>
  </si>
  <si>
    <t xml:space="preserve">Kobiety, które nie podjęły zatrudnienia po urodzeniu dziecka </t>
  </si>
  <si>
    <t xml:space="preserve">Bez kwalifikacji zawodowych </t>
  </si>
  <si>
    <t>Bez doświadczenia zawodowego</t>
  </si>
  <si>
    <t>Bez  wykształcenia średniego</t>
  </si>
  <si>
    <t>Samotnie wychowujący co najmniej jedno dziecko do 18 roku życia</t>
  </si>
  <si>
    <t xml:space="preserve">Którzy po odbyciu kary pozbawienia wolności nie podjęli zatrudnienia </t>
  </si>
  <si>
    <t xml:space="preserve">Niepełnosprawni </t>
  </si>
  <si>
    <t>Po zakończeniu realizacji kontraktu socjalnego</t>
  </si>
  <si>
    <t>Zamieszkali na wsi</t>
  </si>
  <si>
    <t>Ogółem (w. 3+7)</t>
  </si>
  <si>
    <t>Liczba PUP, które otrzymały dofinansowanie</t>
  </si>
  <si>
    <t>Wyszczególnienie</t>
  </si>
  <si>
    <t>Plan</t>
  </si>
  <si>
    <t>Wykonanie</t>
  </si>
  <si>
    <t xml:space="preserve">Liczba uczestników programów </t>
  </si>
  <si>
    <t>Limit</t>
  </si>
  <si>
    <t>Rezerwa FP</t>
  </si>
  <si>
    <t>Inne źródła</t>
  </si>
  <si>
    <t>Kwota programu specjalnego (w zł)</t>
  </si>
  <si>
    <t>Kwota przypadająca na 1 uczestnika programu</t>
  </si>
  <si>
    <t>Efektywność programów specjalnych</t>
  </si>
  <si>
    <t>zł/osobę**)</t>
  </si>
  <si>
    <t>%***)</t>
  </si>
  <si>
    <t>*)</t>
  </si>
  <si>
    <t>**)</t>
  </si>
  <si>
    <t>***)</t>
  </si>
  <si>
    <t>Kwota wydatków FP ogółem przeznaczonych na finansowanie działań przewidzianych do realizacji  podzielona przez liczbę uczestników objętych programem specjalnym; którzy w trakcie lub w okresie do 3 miesięcy po zakończeniu programu uzyskają zatrudnienie, inną pracę zarobkową, podejmą działalność lub pozostaną w zatrudnieniu.</t>
  </si>
  <si>
    <t>Stopa ponownego zatrudnienia - % uczestników objętych programem specjalnym, którzy w trakcie lub w okresie do 3 miesięcy po zakończeniu udziału w programie uzyskają zatrudnienie, inną pracę zarobkową lub podejmą działalność gospodarczą do ogólnej liczby uczestników.</t>
  </si>
  <si>
    <t>Środki niewykorzystane</t>
  </si>
  <si>
    <t>Kwota specyficznych elementów wspierających zatrudnienie</t>
  </si>
  <si>
    <t>(zł)</t>
  </si>
  <si>
    <t>pośrednictwo pracy</t>
  </si>
  <si>
    <t>pomoc w aktywnym poszukiwaniu pracy</t>
  </si>
  <si>
    <t>poradnictwo zawodowe i informacja zawodowa</t>
  </si>
  <si>
    <t>organizacja szkoleń</t>
  </si>
  <si>
    <t>staż</t>
  </si>
  <si>
    <t>Ogółem</t>
  </si>
  <si>
    <t>w tym:</t>
  </si>
  <si>
    <t>Kwota środków FP z informacji Ministra Pracy *)                       (zł)</t>
  </si>
  <si>
    <t>Liczba PUP, które złożyły projekty programów specjalnych w województwie</t>
  </si>
  <si>
    <t>Liczba projektów programów specjalnych złożonych w województwie</t>
  </si>
  <si>
    <t>Liczba projektów programów specjalnych złożonych  w województwie, które otrzymały dofinansowanie</t>
  </si>
  <si>
    <t>……..</t>
  </si>
  <si>
    <t>kobiety</t>
  </si>
  <si>
    <t>Tabela 1. Ogólne dane o PUP i programach specjalnych do osób powyżej 50 r.ż.</t>
  </si>
  <si>
    <t>Tabela 3. Szczegółowe dane o programach specjalnych do osób powyżej 50 r.ż.</t>
  </si>
  <si>
    <t>Tabela 4. Udział uczestników programów specjalnych do osób powyżej 50 r.ż., w poszczególnych formach aktywizacji (liczba osób)</t>
  </si>
  <si>
    <t xml:space="preserve">Razem w PUP </t>
  </si>
  <si>
    <t>Programy</t>
  </si>
  <si>
    <t>specjalne</t>
  </si>
  <si>
    <t>Razem w PUP</t>
  </si>
  <si>
    <t>Ogółem w województwie</t>
  </si>
  <si>
    <t>Część 2 Załącznika Nr 7 do Zasad</t>
  </si>
  <si>
    <t>Ogółem w województwie podlaskim</t>
  </si>
  <si>
    <t>PUP w Augustowie</t>
  </si>
  <si>
    <t>PUP w Bielsku Podlaskim</t>
  </si>
  <si>
    <t>PUP w Grajewie</t>
  </si>
  <si>
    <t>PUP w Hajnówce</t>
  </si>
  <si>
    <t>PUP w Kolnie</t>
  </si>
  <si>
    <t>PUP w Łomży</t>
  </si>
  <si>
    <t>PUP w Mońkach</t>
  </si>
  <si>
    <t>PUP w Sejnach</t>
  </si>
  <si>
    <t>PUP w Siemiatyczach</t>
  </si>
  <si>
    <t>PUP w Sokółce</t>
  </si>
  <si>
    <t>PUP w Suwałkach</t>
  </si>
  <si>
    <t>PUP w Wysokiem Mazowieckiem</t>
  </si>
  <si>
    <t>PUP w Zambrowie</t>
  </si>
  <si>
    <t>% (kol.20/kol.5 *100%)</t>
  </si>
  <si>
    <t>% (kol.22/kol.6 *100%)</t>
  </si>
  <si>
    <r>
      <t>Kwota wynikająca z pisemnej informacji Ministra Pracy i Polityki Społecznej (obowiązującej na dzień sporządzenia projektu programu specjalnego) o ustalonej dla powiatu wysokości środków Funduszu Pracy, jakie mogą być wydatkowane w 2012 r. na finansowanie zadań realizowanych przez samorząd powiatu. -</t>
    </r>
    <r>
      <rPr>
        <b/>
        <sz val="12"/>
        <color theme="1"/>
        <rFont val="Times New Roman"/>
        <family val="1"/>
        <charset val="238"/>
      </rPr>
      <t xml:space="preserve"> We wszystkich powiatach limit w całości został uwzględniony w programach specjalnych skierowanych do osób do 30 r. życia.</t>
    </r>
  </si>
  <si>
    <t>inne (jakie) badania lekarskie</t>
  </si>
  <si>
    <t>Tabela 2. Charakterystyka uczestników programów specjalnych do osób powyzej 50 r.ż. w woj. podlaskim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</si>
</sst>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/>
    <xf numFmtId="0" fontId="4" fillId="0" borderId="19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4" fillId="0" borderId="19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/>
    <xf numFmtId="0" fontId="4" fillId="0" borderId="19" xfId="0" applyFont="1" applyBorder="1" applyAlignment="1">
      <alignment horizontal="justify" wrapText="1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7" fillId="0" borderId="38" xfId="0" applyFont="1" applyBorder="1"/>
    <xf numFmtId="164" fontId="7" fillId="0" borderId="38" xfId="0" applyNumberFormat="1" applyFont="1" applyBorder="1"/>
    <xf numFmtId="164" fontId="7" fillId="0" borderId="30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/>
    <xf numFmtId="164" fontId="7" fillId="0" borderId="31" xfId="0" applyNumberFormat="1" applyFont="1" applyBorder="1"/>
    <xf numFmtId="0" fontId="7" fillId="0" borderId="32" xfId="0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0" fontId="7" fillId="0" borderId="37" xfId="0" applyFont="1" applyBorder="1"/>
    <xf numFmtId="0" fontId="7" fillId="0" borderId="6" xfId="0" applyFont="1" applyBorder="1"/>
    <xf numFmtId="1" fontId="7" fillId="0" borderId="38" xfId="0" applyNumberFormat="1" applyFont="1" applyBorder="1"/>
    <xf numFmtId="1" fontId="7" fillId="0" borderId="1" xfId="0" applyNumberFormat="1" applyFont="1" applyBorder="1"/>
    <xf numFmtId="1" fontId="7" fillId="0" borderId="32" xfId="0" applyNumberFormat="1" applyFont="1" applyBorder="1"/>
    <xf numFmtId="4" fontId="7" fillId="0" borderId="38" xfId="0" applyNumberFormat="1" applyFont="1" applyBorder="1"/>
    <xf numFmtId="4" fontId="7" fillId="0" borderId="1" xfId="0" applyNumberFormat="1" applyFont="1" applyBorder="1"/>
    <xf numFmtId="4" fontId="7" fillId="0" borderId="32" xfId="0" applyNumberFormat="1" applyFont="1" applyBorder="1"/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1" fillId="0" borderId="35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1" fontId="14" fillId="0" borderId="44" xfId="0" applyNumberFormat="1" applyFont="1" applyBorder="1"/>
    <xf numFmtId="4" fontId="14" fillId="0" borderId="44" xfId="0" applyNumberFormat="1" applyFont="1" applyBorder="1"/>
    <xf numFmtId="0" fontId="14" fillId="0" borderId="44" xfId="0" applyFont="1" applyBorder="1"/>
    <xf numFmtId="164" fontId="14" fillId="0" borderId="44" xfId="0" applyNumberFormat="1" applyFont="1" applyBorder="1"/>
    <xf numFmtId="164" fontId="14" fillId="0" borderId="45" xfId="0" applyNumberFormat="1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2" xfId="0" applyFont="1" applyBorder="1"/>
    <xf numFmtId="1" fontId="7" fillId="2" borderId="1" xfId="0" applyNumberFormat="1" applyFont="1" applyFill="1" applyBorder="1"/>
    <xf numFmtId="1" fontId="7" fillId="2" borderId="2" xfId="0" applyNumberFormat="1" applyFont="1" applyFill="1" applyBorder="1"/>
    <xf numFmtId="1" fontId="11" fillId="0" borderId="1" xfId="0" applyNumberFormat="1" applyFont="1" applyBorder="1"/>
    <xf numFmtId="1" fontId="11" fillId="0" borderId="2" xfId="0" applyNumberFormat="1" applyFont="1" applyBorder="1"/>
    <xf numFmtId="1" fontId="11" fillId="0" borderId="32" xfId="0" applyNumberFormat="1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7" xfId="0" applyFont="1" applyBorder="1"/>
    <xf numFmtId="0" fontId="4" fillId="0" borderId="38" xfId="0" applyFont="1" applyBorder="1"/>
    <xf numFmtId="1" fontId="7" fillId="2" borderId="38" xfId="0" applyNumberFormat="1" applyFont="1" applyFill="1" applyBorder="1"/>
    <xf numFmtId="1" fontId="7" fillId="2" borderId="46" xfId="0" applyNumberFormat="1" applyFont="1" applyFill="1" applyBorder="1"/>
    <xf numFmtId="1" fontId="11" fillId="0" borderId="30" xfId="0" applyNumberFormat="1" applyFont="1" applyBorder="1"/>
    <xf numFmtId="1" fontId="11" fillId="0" borderId="31" xfId="0" applyNumberFormat="1" applyFont="1" applyBorder="1"/>
    <xf numFmtId="0" fontId="4" fillId="0" borderId="46" xfId="0" applyFont="1" applyBorder="1"/>
    <xf numFmtId="1" fontId="11" fillId="0" borderId="38" xfId="0" applyNumberFormat="1" applyFont="1" applyBorder="1"/>
    <xf numFmtId="1" fontId="11" fillId="0" borderId="46" xfId="0" applyNumberFormat="1" applyFont="1" applyBorder="1"/>
    <xf numFmtId="1" fontId="11" fillId="0" borderId="4" xfId="0" applyNumberFormat="1" applyFont="1" applyBorder="1"/>
    <xf numFmtId="1" fontId="16" fillId="0" borderId="44" xfId="0" applyNumberFormat="1" applyFont="1" applyBorder="1"/>
    <xf numFmtId="2" fontId="7" fillId="0" borderId="38" xfId="0" applyNumberFormat="1" applyFont="1" applyBorder="1"/>
    <xf numFmtId="2" fontId="7" fillId="0" borderId="1" xfId="0" applyNumberFormat="1" applyFont="1" applyBorder="1"/>
    <xf numFmtId="2" fontId="7" fillId="0" borderId="32" xfId="0" applyNumberFormat="1" applyFont="1" applyBorder="1"/>
    <xf numFmtId="165" fontId="7" fillId="0" borderId="38" xfId="0" applyNumberFormat="1" applyFont="1" applyBorder="1"/>
    <xf numFmtId="165" fontId="7" fillId="0" borderId="1" xfId="0" applyNumberFormat="1" applyFont="1" applyBorder="1"/>
    <xf numFmtId="165" fontId="7" fillId="0" borderId="32" xfId="0" applyNumberFormat="1" applyFont="1" applyBorder="1"/>
    <xf numFmtId="0" fontId="6" fillId="0" borderId="0" xfId="0" applyFont="1"/>
    <xf numFmtId="0" fontId="6" fillId="0" borderId="14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0" fontId="4" fillId="0" borderId="24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5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wrapText="1"/>
    </xf>
    <xf numFmtId="0" fontId="4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justify" wrapText="1"/>
    </xf>
    <xf numFmtId="0" fontId="4" fillId="0" borderId="26" xfId="0" applyFont="1" applyBorder="1" applyAlignment="1">
      <alignment wrapText="1"/>
    </xf>
    <xf numFmtId="0" fontId="7" fillId="0" borderId="3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7" fillId="0" borderId="34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4" fillId="0" borderId="25" xfId="0" applyFont="1" applyBorder="1" applyAlignment="1"/>
    <xf numFmtId="0" fontId="14" fillId="0" borderId="26" xfId="0" applyFont="1" applyBorder="1" applyAlignment="1"/>
    <xf numFmtId="0" fontId="14" fillId="0" borderId="43" xfId="0" applyFont="1" applyBorder="1" applyAlignment="1"/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8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8" xfId="0" applyBorder="1" applyAlignment="1"/>
    <xf numFmtId="0" fontId="0" fillId="0" borderId="12" xfId="0" applyBorder="1" applyAlignment="1"/>
    <xf numFmtId="0" fontId="12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8" fillId="0" borderId="25" xfId="0" applyFont="1" applyBorder="1" applyAlignment="1"/>
    <xf numFmtId="0" fontId="8" fillId="0" borderId="26" xfId="0" applyFont="1" applyBorder="1" applyAlignment="1"/>
    <xf numFmtId="0" fontId="8" fillId="0" borderId="43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G11"/>
    </sheetView>
  </sheetViews>
  <sheetFormatPr defaultRowHeight="14.25"/>
  <cols>
    <col min="1" max="1" width="5.75" customWidth="1"/>
    <col min="7" max="7" width="22.375" customWidth="1"/>
  </cols>
  <sheetData>
    <row r="1" spans="1:7" ht="15">
      <c r="A1" s="89" t="s">
        <v>78</v>
      </c>
      <c r="B1" s="89"/>
      <c r="C1" s="89"/>
      <c r="D1" s="89"/>
      <c r="E1" s="89"/>
      <c r="F1" s="89"/>
      <c r="G1" s="89"/>
    </row>
    <row r="2" spans="1:7" ht="15">
      <c r="A2" s="21"/>
      <c r="B2" s="21"/>
      <c r="C2" s="21"/>
      <c r="D2" s="21"/>
      <c r="E2" s="21"/>
      <c r="F2" s="21"/>
      <c r="G2" s="21"/>
    </row>
    <row r="3" spans="1:7">
      <c r="A3" t="s">
        <v>70</v>
      </c>
    </row>
    <row r="4" spans="1:7" ht="15" thickBot="1"/>
    <row r="5" spans="1:7" ht="14.25" customHeight="1">
      <c r="A5" s="90" t="s">
        <v>0</v>
      </c>
      <c r="B5" s="90" t="s">
        <v>7</v>
      </c>
      <c r="C5" s="96"/>
      <c r="D5" s="96"/>
      <c r="E5" s="96"/>
      <c r="F5" s="96"/>
      <c r="G5" s="99" t="s">
        <v>62</v>
      </c>
    </row>
    <row r="6" spans="1:7" ht="14.25" customHeight="1">
      <c r="A6" s="91"/>
      <c r="B6" s="91"/>
      <c r="C6" s="97"/>
      <c r="D6" s="97"/>
      <c r="E6" s="97"/>
      <c r="F6" s="97"/>
      <c r="G6" s="100"/>
    </row>
    <row r="7" spans="1:7" ht="15" customHeight="1" thickBot="1">
      <c r="A7" s="92"/>
      <c r="B7" s="92"/>
      <c r="C7" s="98"/>
      <c r="D7" s="98"/>
      <c r="E7" s="98"/>
      <c r="F7" s="98"/>
      <c r="G7" s="101"/>
    </row>
    <row r="8" spans="1:7" ht="38.25" customHeight="1">
      <c r="A8" s="18">
        <v>1</v>
      </c>
      <c r="B8" s="102" t="s">
        <v>65</v>
      </c>
      <c r="C8" s="103"/>
      <c r="D8" s="103"/>
      <c r="E8" s="103"/>
      <c r="F8" s="103"/>
      <c r="G8" s="19">
        <v>13</v>
      </c>
    </row>
    <row r="9" spans="1:7" ht="32.25" customHeight="1">
      <c r="A9" s="5">
        <v>2</v>
      </c>
      <c r="B9" s="6" t="s">
        <v>9</v>
      </c>
      <c r="C9" s="93" t="s">
        <v>36</v>
      </c>
      <c r="D9" s="94"/>
      <c r="E9" s="94"/>
      <c r="F9" s="94"/>
      <c r="G9" s="19">
        <v>13</v>
      </c>
    </row>
    <row r="10" spans="1:7" ht="38.25" customHeight="1">
      <c r="A10" s="5">
        <v>3</v>
      </c>
      <c r="B10" s="93" t="s">
        <v>66</v>
      </c>
      <c r="C10" s="94"/>
      <c r="D10" s="94"/>
      <c r="E10" s="94"/>
      <c r="F10" s="94"/>
      <c r="G10" s="19">
        <v>26</v>
      </c>
    </row>
    <row r="11" spans="1:7" ht="49.5" customHeight="1">
      <c r="A11" s="5">
        <v>4</v>
      </c>
      <c r="B11" s="7" t="s">
        <v>9</v>
      </c>
      <c r="C11" s="95" t="s">
        <v>67</v>
      </c>
      <c r="D11" s="95"/>
      <c r="E11" s="95"/>
      <c r="F11" s="95"/>
      <c r="G11" s="19">
        <v>26</v>
      </c>
    </row>
    <row r="12" spans="1:7" ht="15">
      <c r="B12" s="3"/>
      <c r="C12" s="3"/>
      <c r="D12" s="3"/>
      <c r="E12" s="3"/>
      <c r="F12" s="3"/>
    </row>
    <row r="13" spans="1:7" ht="15">
      <c r="B13" s="3"/>
      <c r="C13" s="3"/>
      <c r="D13" s="3"/>
      <c r="E13" s="3"/>
      <c r="F13" s="3"/>
    </row>
    <row r="14" spans="1:7" ht="15">
      <c r="B14" s="3"/>
      <c r="C14" s="3"/>
      <c r="D14" s="3"/>
      <c r="E14" s="3"/>
      <c r="F14" s="3"/>
    </row>
    <row r="15" spans="1:7" ht="15">
      <c r="B15" s="3"/>
      <c r="C15" s="3"/>
      <c r="D15" s="3"/>
      <c r="E15" s="3"/>
      <c r="F15" s="3"/>
    </row>
    <row r="16" spans="1:7" ht="15">
      <c r="B16" s="3"/>
      <c r="C16" s="3"/>
      <c r="D16" s="3"/>
      <c r="E16" s="3"/>
      <c r="F16" s="3"/>
    </row>
    <row r="17" spans="2:6" ht="15">
      <c r="B17" s="3"/>
      <c r="C17" s="3"/>
      <c r="D17" s="3"/>
      <c r="E17" s="3"/>
      <c r="F17" s="3"/>
    </row>
    <row r="18" spans="2:6" ht="15">
      <c r="B18" s="3"/>
      <c r="C18" s="3"/>
      <c r="D18" s="3"/>
      <c r="E18" s="3"/>
      <c r="F18" s="3"/>
    </row>
    <row r="19" spans="2:6" ht="15">
      <c r="B19" s="3"/>
      <c r="C19" s="3"/>
      <c r="D19" s="3"/>
      <c r="E19" s="3"/>
      <c r="F19" s="3"/>
    </row>
    <row r="20" spans="2:6" ht="15">
      <c r="B20" s="3"/>
      <c r="C20" s="3"/>
      <c r="D20" s="3"/>
      <c r="E20" s="3"/>
      <c r="F20" s="3"/>
    </row>
    <row r="21" spans="2:6" ht="15">
      <c r="B21" s="3"/>
      <c r="C21" s="3"/>
      <c r="D21" s="3"/>
      <c r="E21" s="3"/>
      <c r="F21" s="3"/>
    </row>
    <row r="22" spans="2:6" ht="15">
      <c r="B22" s="3"/>
      <c r="C22" s="3"/>
      <c r="D22" s="3"/>
      <c r="E22" s="3"/>
      <c r="F22" s="3"/>
    </row>
  </sheetData>
  <mergeCells count="8">
    <mergeCell ref="A1:G1"/>
    <mergeCell ref="A5:A7"/>
    <mergeCell ref="B10:F10"/>
    <mergeCell ref="C11:F11"/>
    <mergeCell ref="B5:F7"/>
    <mergeCell ref="G5:G7"/>
    <mergeCell ref="B8:F8"/>
    <mergeCell ref="C9:F9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A5" sqref="A5:E6"/>
    </sheetView>
  </sheetViews>
  <sheetFormatPr defaultRowHeight="14.25"/>
  <cols>
    <col min="1" max="1" width="4.25" customWidth="1"/>
    <col min="2" max="2" width="5.75" customWidth="1"/>
    <col min="3" max="3" width="15.625" customWidth="1"/>
    <col min="4" max="4" width="20.125" customWidth="1"/>
    <col min="5" max="5" width="3.875" customWidth="1"/>
    <col min="6" max="6" width="11.5" customWidth="1"/>
    <col min="7" max="7" width="11" customWidth="1"/>
  </cols>
  <sheetData>
    <row r="1" spans="1:7" ht="15">
      <c r="A1" s="21" t="s">
        <v>78</v>
      </c>
    </row>
    <row r="3" spans="1:7">
      <c r="A3" t="s">
        <v>97</v>
      </c>
    </row>
    <row r="4" spans="1:7" ht="15" thickBot="1"/>
    <row r="5" spans="1:7" ht="14.25" customHeight="1">
      <c r="A5" s="120" t="s">
        <v>37</v>
      </c>
      <c r="B5" s="121"/>
      <c r="C5" s="121"/>
      <c r="D5" s="121"/>
      <c r="E5" s="122"/>
      <c r="F5" s="104" t="s">
        <v>62</v>
      </c>
      <c r="G5" s="17" t="s">
        <v>8</v>
      </c>
    </row>
    <row r="6" spans="1:7" ht="15" thickBot="1">
      <c r="A6" s="123"/>
      <c r="B6" s="124"/>
      <c r="C6" s="124"/>
      <c r="D6" s="124"/>
      <c r="E6" s="125"/>
      <c r="F6" s="105"/>
      <c r="G6" s="2" t="s">
        <v>69</v>
      </c>
    </row>
    <row r="7" spans="1:7" ht="15" thickBot="1">
      <c r="A7" s="126" t="s">
        <v>35</v>
      </c>
      <c r="B7" s="127"/>
      <c r="C7" s="127"/>
      <c r="D7" s="128"/>
      <c r="E7" s="2">
        <v>2</v>
      </c>
      <c r="F7" s="20">
        <v>193</v>
      </c>
      <c r="G7" s="20">
        <v>115</v>
      </c>
    </row>
    <row r="8" spans="1:7" ht="15" thickBot="1">
      <c r="A8" s="115" t="s">
        <v>9</v>
      </c>
      <c r="B8" s="118" t="s">
        <v>10</v>
      </c>
      <c r="C8" s="129"/>
      <c r="D8" s="119"/>
      <c r="E8" s="2">
        <v>3</v>
      </c>
      <c r="F8" s="20">
        <v>193</v>
      </c>
      <c r="G8" s="20">
        <v>115</v>
      </c>
    </row>
    <row r="9" spans="1:7" ht="15" thickBot="1">
      <c r="A9" s="116"/>
      <c r="B9" s="106" t="s">
        <v>11</v>
      </c>
      <c r="C9" s="107"/>
      <c r="D9" s="23" t="s">
        <v>12</v>
      </c>
      <c r="E9" s="2">
        <v>4</v>
      </c>
      <c r="F9" s="20">
        <v>16</v>
      </c>
      <c r="G9" s="20">
        <v>6</v>
      </c>
    </row>
    <row r="10" spans="1:7" ht="15" thickBot="1">
      <c r="A10" s="116"/>
      <c r="B10" s="108"/>
      <c r="C10" s="109"/>
      <c r="D10" s="23" t="s">
        <v>13</v>
      </c>
      <c r="E10" s="2">
        <v>5</v>
      </c>
      <c r="F10" s="20">
        <v>68</v>
      </c>
      <c r="G10" s="20">
        <v>53</v>
      </c>
    </row>
    <row r="11" spans="1:7" ht="15" thickBot="1">
      <c r="A11" s="116"/>
      <c r="B11" s="110"/>
      <c r="C11" s="111"/>
      <c r="D11" s="23" t="s">
        <v>14</v>
      </c>
      <c r="E11" s="2">
        <v>6</v>
      </c>
      <c r="F11" s="20">
        <v>109</v>
      </c>
      <c r="G11" s="20">
        <v>56</v>
      </c>
    </row>
    <row r="12" spans="1:7" ht="15" thickBot="1">
      <c r="A12" s="116"/>
      <c r="B12" s="112" t="s">
        <v>15</v>
      </c>
      <c r="C12" s="113"/>
      <c r="D12" s="114"/>
      <c r="E12" s="2">
        <v>7</v>
      </c>
      <c r="F12" s="20">
        <v>0</v>
      </c>
      <c r="G12" s="20">
        <v>0</v>
      </c>
    </row>
    <row r="13" spans="1:7" ht="37.5" customHeight="1" thickBot="1">
      <c r="A13" s="116"/>
      <c r="B13" s="115" t="s">
        <v>16</v>
      </c>
      <c r="C13" s="118" t="s">
        <v>17</v>
      </c>
      <c r="D13" s="119"/>
      <c r="E13" s="2">
        <v>8</v>
      </c>
      <c r="F13" s="20">
        <v>0</v>
      </c>
      <c r="G13" s="20">
        <v>0</v>
      </c>
    </row>
    <row r="14" spans="1:7" ht="39.75" customHeight="1" thickBot="1">
      <c r="A14" s="116"/>
      <c r="B14" s="116"/>
      <c r="C14" s="112" t="s">
        <v>18</v>
      </c>
      <c r="D14" s="114"/>
      <c r="E14" s="2">
        <v>9</v>
      </c>
      <c r="F14" s="20">
        <v>0</v>
      </c>
      <c r="G14" s="20">
        <v>0</v>
      </c>
    </row>
    <row r="15" spans="1:7" ht="27" customHeight="1" thickBot="1">
      <c r="A15" s="116"/>
      <c r="B15" s="116"/>
      <c r="C15" s="118" t="s">
        <v>19</v>
      </c>
      <c r="D15" s="119"/>
      <c r="E15" s="2">
        <v>10</v>
      </c>
      <c r="F15" s="20">
        <v>0</v>
      </c>
      <c r="G15" s="20">
        <v>0</v>
      </c>
    </row>
    <row r="16" spans="1:7" ht="31.5" customHeight="1" thickBot="1">
      <c r="A16" s="116"/>
      <c r="B16" s="116"/>
      <c r="C16" s="118" t="s">
        <v>20</v>
      </c>
      <c r="D16" s="119"/>
      <c r="E16" s="2">
        <v>11</v>
      </c>
      <c r="F16" s="20">
        <v>0</v>
      </c>
      <c r="G16" s="20">
        <v>0</v>
      </c>
    </row>
    <row r="17" spans="1:7" ht="15" thickBot="1">
      <c r="A17" s="116"/>
      <c r="B17" s="116"/>
      <c r="C17" s="118" t="s">
        <v>21</v>
      </c>
      <c r="D17" s="119"/>
      <c r="E17" s="2">
        <v>12</v>
      </c>
      <c r="F17" s="20">
        <v>0</v>
      </c>
      <c r="G17" s="20">
        <v>0</v>
      </c>
    </row>
    <row r="18" spans="1:7" ht="14.25" customHeight="1" thickBot="1">
      <c r="A18" s="116"/>
      <c r="B18" s="116"/>
      <c r="C18" s="118" t="s">
        <v>22</v>
      </c>
      <c r="D18" s="119"/>
      <c r="E18" s="2">
        <v>13</v>
      </c>
      <c r="F18" s="20">
        <v>0</v>
      </c>
      <c r="G18" s="20">
        <v>0</v>
      </c>
    </row>
    <row r="19" spans="1:7" ht="15" customHeight="1" thickBot="1">
      <c r="A19" s="116"/>
      <c r="B19" s="116"/>
      <c r="C19" s="118" t="s">
        <v>23</v>
      </c>
      <c r="D19" s="119"/>
      <c r="E19" s="2">
        <v>14</v>
      </c>
      <c r="F19" s="20">
        <v>0</v>
      </c>
      <c r="G19" s="20">
        <v>0</v>
      </c>
    </row>
    <row r="20" spans="1:7" ht="51.75" customHeight="1" thickBot="1">
      <c r="A20" s="117"/>
      <c r="B20" s="117"/>
      <c r="C20" s="118" t="s">
        <v>24</v>
      </c>
      <c r="D20" s="119"/>
      <c r="E20" s="2">
        <v>15</v>
      </c>
      <c r="F20" s="20">
        <v>0</v>
      </c>
      <c r="G20" s="20">
        <v>0</v>
      </c>
    </row>
    <row r="21" spans="1:7" ht="15" thickBot="1">
      <c r="A21" s="112" t="s">
        <v>25</v>
      </c>
      <c r="B21" s="113"/>
      <c r="C21" s="113"/>
      <c r="D21" s="114"/>
      <c r="E21" s="2">
        <v>16</v>
      </c>
      <c r="F21" s="20">
        <v>132</v>
      </c>
      <c r="G21" s="20">
        <v>53</v>
      </c>
    </row>
    <row r="22" spans="1:7" ht="24" customHeight="1" thickBot="1">
      <c r="A22" s="112" t="s">
        <v>26</v>
      </c>
      <c r="B22" s="113"/>
      <c r="C22" s="113"/>
      <c r="D22" s="114"/>
      <c r="E22" s="2">
        <v>17</v>
      </c>
      <c r="F22" s="20">
        <v>3</v>
      </c>
      <c r="G22" s="20">
        <v>3</v>
      </c>
    </row>
    <row r="23" spans="1:7" ht="15" thickBot="1">
      <c r="A23" s="112" t="s">
        <v>27</v>
      </c>
      <c r="B23" s="113"/>
      <c r="C23" s="113"/>
      <c r="D23" s="114"/>
      <c r="E23" s="2">
        <v>18</v>
      </c>
      <c r="F23" s="20">
        <v>42</v>
      </c>
      <c r="G23" s="20">
        <v>24</v>
      </c>
    </row>
    <row r="24" spans="1:7" ht="15" thickBot="1">
      <c r="A24" s="112" t="s">
        <v>28</v>
      </c>
      <c r="B24" s="113"/>
      <c r="C24" s="113"/>
      <c r="D24" s="114"/>
      <c r="E24" s="2">
        <v>19</v>
      </c>
      <c r="F24" s="20">
        <v>8</v>
      </c>
      <c r="G24" s="20">
        <v>5</v>
      </c>
    </row>
    <row r="25" spans="1:7" ht="15" thickBot="1">
      <c r="A25" s="112" t="s">
        <v>29</v>
      </c>
      <c r="B25" s="113"/>
      <c r="C25" s="113"/>
      <c r="D25" s="114"/>
      <c r="E25" s="2">
        <v>20</v>
      </c>
      <c r="F25" s="20">
        <v>137</v>
      </c>
      <c r="G25" s="20">
        <v>47</v>
      </c>
    </row>
    <row r="26" spans="1:7" ht="18.75" customHeight="1" thickBot="1">
      <c r="A26" s="112" t="s">
        <v>30</v>
      </c>
      <c r="B26" s="113"/>
      <c r="C26" s="113"/>
      <c r="D26" s="114"/>
      <c r="E26" s="2">
        <v>21</v>
      </c>
      <c r="F26" s="20">
        <v>1</v>
      </c>
      <c r="G26" s="20">
        <v>1</v>
      </c>
    </row>
    <row r="27" spans="1:7" ht="16.5" customHeight="1" thickBot="1">
      <c r="A27" s="112" t="s">
        <v>31</v>
      </c>
      <c r="B27" s="113"/>
      <c r="C27" s="113"/>
      <c r="D27" s="114"/>
      <c r="E27" s="2">
        <v>22</v>
      </c>
      <c r="F27" s="20">
        <v>1</v>
      </c>
      <c r="G27" s="20">
        <v>0</v>
      </c>
    </row>
    <row r="28" spans="1:7" ht="15" thickBot="1">
      <c r="A28" s="112" t="s">
        <v>32</v>
      </c>
      <c r="B28" s="113"/>
      <c r="C28" s="113"/>
      <c r="D28" s="114"/>
      <c r="E28" s="2">
        <v>23</v>
      </c>
      <c r="F28" s="20">
        <v>11</v>
      </c>
      <c r="G28" s="20">
        <v>6</v>
      </c>
    </row>
    <row r="29" spans="1:7" ht="15" thickBot="1">
      <c r="A29" s="112" t="s">
        <v>33</v>
      </c>
      <c r="B29" s="113"/>
      <c r="C29" s="113"/>
      <c r="D29" s="114"/>
      <c r="E29" s="2">
        <v>24</v>
      </c>
      <c r="F29" s="20">
        <v>0</v>
      </c>
      <c r="G29" s="20">
        <v>0</v>
      </c>
    </row>
    <row r="30" spans="1:7" ht="15" thickBot="1">
      <c r="A30" s="112" t="s">
        <v>34</v>
      </c>
      <c r="B30" s="113"/>
      <c r="C30" s="113"/>
      <c r="D30" s="114"/>
      <c r="E30" s="2">
        <v>25</v>
      </c>
      <c r="F30" s="20">
        <v>65</v>
      </c>
      <c r="G30" s="20">
        <v>25</v>
      </c>
    </row>
  </sheetData>
  <mergeCells count="26">
    <mergeCell ref="A26:D26"/>
    <mergeCell ref="A27:D27"/>
    <mergeCell ref="A28:D28"/>
    <mergeCell ref="A29:D29"/>
    <mergeCell ref="A30:D30"/>
    <mergeCell ref="A25:D25"/>
    <mergeCell ref="C15:D15"/>
    <mergeCell ref="C16:D16"/>
    <mergeCell ref="C17:D17"/>
    <mergeCell ref="C18:D18"/>
    <mergeCell ref="C19:D19"/>
    <mergeCell ref="C20:D20"/>
    <mergeCell ref="A21:D21"/>
    <mergeCell ref="A22:D22"/>
    <mergeCell ref="A23:D23"/>
    <mergeCell ref="A24:D24"/>
    <mergeCell ref="A8:A20"/>
    <mergeCell ref="B8:D8"/>
    <mergeCell ref="F5:F6"/>
    <mergeCell ref="B9:C11"/>
    <mergeCell ref="B12:D12"/>
    <mergeCell ref="B13:B20"/>
    <mergeCell ref="C13:D13"/>
    <mergeCell ref="C14:D14"/>
    <mergeCell ref="A5:E6"/>
    <mergeCell ref="A7:D7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1"/>
  <sheetViews>
    <sheetView workbookViewId="0">
      <pane xSplit="4" ySplit="9" topLeftCell="F10" activePane="bottomRight" state="frozen"/>
      <selection pane="topRight" activeCell="E1" sqref="E1"/>
      <selection pane="bottomLeft" activeCell="A8" sqref="A8"/>
      <selection pane="bottomRight" activeCell="U49" sqref="U49"/>
    </sheetView>
  </sheetViews>
  <sheetFormatPr defaultRowHeight="14.25"/>
  <cols>
    <col min="1" max="1" width="4" customWidth="1"/>
    <col min="2" max="2" width="20.75" customWidth="1"/>
    <col min="3" max="3" width="12.5" customWidth="1"/>
    <col min="4" max="4" width="2.875" customWidth="1"/>
    <col min="5" max="5" width="8.625" customWidth="1"/>
    <col min="6" max="6" width="6.75" customWidth="1"/>
    <col min="7" max="7" width="8.875" customWidth="1"/>
    <col min="8" max="9" width="12.625" customWidth="1"/>
    <col min="10" max="11" width="8.125" customWidth="1"/>
    <col min="12" max="13" width="11.625" customWidth="1"/>
    <col min="14" max="14" width="8.625" customWidth="1"/>
    <col min="15" max="15" width="8.125" customWidth="1"/>
    <col min="16" max="16" width="10.5" customWidth="1"/>
    <col min="17" max="17" width="10.75" customWidth="1"/>
    <col min="18" max="18" width="8.625" customWidth="1"/>
    <col min="19" max="19" width="5.875" customWidth="1"/>
    <col min="20" max="20" width="8.75" customWidth="1"/>
    <col min="21" max="21" width="5" customWidth="1"/>
    <col min="22" max="22" width="12.625" customWidth="1"/>
    <col min="23" max="23" width="12.25" customWidth="1"/>
    <col min="24" max="24" width="10.625" customWidth="1"/>
    <col min="25" max="25" width="10.75" customWidth="1"/>
    <col min="26" max="26" width="9.875" customWidth="1"/>
  </cols>
  <sheetData>
    <row r="1" spans="1:45" ht="15">
      <c r="A1" s="21" t="s">
        <v>78</v>
      </c>
    </row>
    <row r="3" spans="1:45">
      <c r="A3" t="s">
        <v>71</v>
      </c>
    </row>
    <row r="5" spans="1:45" ht="14.25" customHeight="1">
      <c r="A5" s="173" t="s">
        <v>0</v>
      </c>
      <c r="B5" s="176" t="s">
        <v>37</v>
      </c>
      <c r="C5" s="177"/>
      <c r="D5" s="178"/>
      <c r="E5" s="135" t="s">
        <v>64</v>
      </c>
      <c r="F5" s="146" t="s">
        <v>40</v>
      </c>
      <c r="G5" s="147"/>
      <c r="H5" s="142" t="s">
        <v>44</v>
      </c>
      <c r="I5" s="158"/>
      <c r="J5" s="158"/>
      <c r="K5" s="158"/>
      <c r="L5" s="158"/>
      <c r="M5" s="158"/>
      <c r="N5" s="158"/>
      <c r="O5" s="143"/>
      <c r="P5" s="146" t="s">
        <v>45</v>
      </c>
      <c r="Q5" s="147"/>
      <c r="R5" s="152" t="s">
        <v>46</v>
      </c>
      <c r="S5" s="153"/>
      <c r="T5" s="153"/>
      <c r="U5" s="154"/>
      <c r="V5" s="135" t="s">
        <v>54</v>
      </c>
      <c r="W5" s="14" t="s">
        <v>55</v>
      </c>
      <c r="X5" s="15"/>
      <c r="Y5" s="15"/>
      <c r="Z5" s="1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>
      <c r="A6" s="174"/>
      <c r="B6" s="179"/>
      <c r="C6" s="180"/>
      <c r="D6" s="181"/>
      <c r="E6" s="136"/>
      <c r="F6" s="148"/>
      <c r="G6" s="149"/>
      <c r="H6" s="146" t="s">
        <v>62</v>
      </c>
      <c r="I6" s="147"/>
      <c r="J6" s="159" t="s">
        <v>63</v>
      </c>
      <c r="K6" s="160"/>
      <c r="L6" s="160"/>
      <c r="M6" s="160"/>
      <c r="N6" s="160"/>
      <c r="O6" s="161"/>
      <c r="P6" s="148"/>
      <c r="Q6" s="149"/>
      <c r="R6" s="155"/>
      <c r="S6" s="156"/>
      <c r="T6" s="156"/>
      <c r="U6" s="157"/>
      <c r="V6" s="136"/>
      <c r="W6" s="142" t="s">
        <v>38</v>
      </c>
      <c r="X6" s="143"/>
      <c r="Y6" s="142" t="s">
        <v>39</v>
      </c>
      <c r="Z6" s="14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174"/>
      <c r="B7" s="179"/>
      <c r="C7" s="180"/>
      <c r="D7" s="181"/>
      <c r="E7" s="136"/>
      <c r="F7" s="150"/>
      <c r="G7" s="151"/>
      <c r="H7" s="150"/>
      <c r="I7" s="151"/>
      <c r="J7" s="158" t="s">
        <v>41</v>
      </c>
      <c r="K7" s="143"/>
      <c r="L7" s="142" t="s">
        <v>42</v>
      </c>
      <c r="M7" s="143"/>
      <c r="N7" s="142" t="s">
        <v>43</v>
      </c>
      <c r="O7" s="143"/>
      <c r="P7" s="150"/>
      <c r="Q7" s="151"/>
      <c r="R7" s="142" t="s">
        <v>38</v>
      </c>
      <c r="S7" s="143"/>
      <c r="T7" s="142" t="s">
        <v>39</v>
      </c>
      <c r="U7" s="143"/>
      <c r="V7" s="137"/>
      <c r="W7" s="138" t="s">
        <v>56</v>
      </c>
      <c r="X7" s="140" t="s">
        <v>93</v>
      </c>
      <c r="Y7" s="144" t="s">
        <v>56</v>
      </c>
      <c r="Z7" s="140" t="s">
        <v>94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25" customHeight="1">
      <c r="A8" s="175"/>
      <c r="B8" s="182"/>
      <c r="C8" s="183"/>
      <c r="D8" s="184"/>
      <c r="E8" s="137"/>
      <c r="F8" s="11" t="s">
        <v>38</v>
      </c>
      <c r="G8" s="11" t="s">
        <v>39</v>
      </c>
      <c r="H8" s="11" t="s">
        <v>38</v>
      </c>
      <c r="I8" s="11" t="s">
        <v>39</v>
      </c>
      <c r="J8" s="11" t="s">
        <v>38</v>
      </c>
      <c r="K8" s="11" t="s">
        <v>39</v>
      </c>
      <c r="L8" s="11" t="s">
        <v>38</v>
      </c>
      <c r="M8" s="11" t="s">
        <v>39</v>
      </c>
      <c r="N8" s="11" t="s">
        <v>38</v>
      </c>
      <c r="O8" s="11" t="s">
        <v>39</v>
      </c>
      <c r="P8" s="11" t="s">
        <v>38</v>
      </c>
      <c r="Q8" s="11" t="s">
        <v>39</v>
      </c>
      <c r="R8" s="11" t="s">
        <v>47</v>
      </c>
      <c r="S8" s="11" t="s">
        <v>48</v>
      </c>
      <c r="T8" s="11" t="s">
        <v>47</v>
      </c>
      <c r="U8" s="11" t="s">
        <v>48</v>
      </c>
      <c r="V8" s="11" t="s">
        <v>56</v>
      </c>
      <c r="W8" s="139"/>
      <c r="X8" s="141"/>
      <c r="Y8" s="145"/>
      <c r="Z8" s="14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2" customFormat="1" ht="15.75" thickBot="1">
      <c r="A9" s="13">
        <v>0</v>
      </c>
      <c r="B9" s="170">
        <v>1</v>
      </c>
      <c r="C9" s="171"/>
      <c r="D9" s="172"/>
      <c r="E9" s="25">
        <v>2</v>
      </c>
      <c r="F9" s="26">
        <v>3</v>
      </c>
      <c r="G9" s="26">
        <v>4</v>
      </c>
      <c r="H9" s="25">
        <v>5</v>
      </c>
      <c r="I9" s="26">
        <v>6</v>
      </c>
      <c r="J9" s="26">
        <v>7</v>
      </c>
      <c r="K9" s="25">
        <v>8</v>
      </c>
      <c r="L9" s="26">
        <v>9</v>
      </c>
      <c r="M9" s="26">
        <v>10</v>
      </c>
      <c r="N9" s="25">
        <v>11</v>
      </c>
      <c r="O9" s="26">
        <v>12</v>
      </c>
      <c r="P9" s="26">
        <v>13</v>
      </c>
      <c r="Q9" s="25">
        <v>14</v>
      </c>
      <c r="R9" s="26">
        <v>15</v>
      </c>
      <c r="S9" s="26">
        <v>16</v>
      </c>
      <c r="T9" s="25">
        <v>17</v>
      </c>
      <c r="U9" s="26">
        <v>18</v>
      </c>
      <c r="V9" s="26">
        <v>19</v>
      </c>
      <c r="W9" s="25">
        <v>20</v>
      </c>
      <c r="X9" s="26">
        <v>21</v>
      </c>
      <c r="Y9" s="26">
        <v>22</v>
      </c>
      <c r="Z9" s="25">
        <v>23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15.75" customHeight="1">
      <c r="A10" s="44"/>
      <c r="B10" s="45"/>
      <c r="C10" s="36" t="s">
        <v>74</v>
      </c>
      <c r="D10" s="27">
        <v>1</v>
      </c>
      <c r="E10" s="38">
        <v>0</v>
      </c>
      <c r="F10" s="38">
        <v>18</v>
      </c>
      <c r="G10" s="38">
        <v>18</v>
      </c>
      <c r="H10" s="41">
        <f t="shared" ref="H10:H18" si="0">SUM(J10,L10,N10)</f>
        <v>181400</v>
      </c>
      <c r="I10" s="41">
        <f>SUM(K10,M10,O10)</f>
        <v>179910.05</v>
      </c>
      <c r="J10" s="38">
        <v>0</v>
      </c>
      <c r="K10" s="38">
        <v>0</v>
      </c>
      <c r="L10" s="41">
        <v>181400</v>
      </c>
      <c r="M10" s="41">
        <v>179910.05</v>
      </c>
      <c r="N10" s="27">
        <v>0</v>
      </c>
      <c r="O10" s="27">
        <v>0</v>
      </c>
      <c r="P10" s="41">
        <f>H10/F10</f>
        <v>10077.777777777777</v>
      </c>
      <c r="Q10" s="41">
        <f>I10/G10</f>
        <v>9995.0027777777777</v>
      </c>
      <c r="R10" s="41">
        <v>10670.59</v>
      </c>
      <c r="S10" s="83">
        <v>94.44</v>
      </c>
      <c r="T10" s="41">
        <v>9995</v>
      </c>
      <c r="U10" s="27">
        <v>100</v>
      </c>
      <c r="V10" s="41">
        <f>L10-M10</f>
        <v>1489.9500000000116</v>
      </c>
      <c r="W10" s="41">
        <v>16070</v>
      </c>
      <c r="X10" s="28">
        <f>W10/H10</f>
        <v>8.8588754134509368E-2</v>
      </c>
      <c r="Y10" s="41">
        <v>15271.15</v>
      </c>
      <c r="Z10" s="29">
        <f>Y10/I10</f>
        <v>8.4882139713706936E-2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.75">
      <c r="A11" s="46">
        <v>1</v>
      </c>
      <c r="B11" s="47" t="s">
        <v>80</v>
      </c>
      <c r="C11" s="37" t="s">
        <v>75</v>
      </c>
      <c r="D11" s="30">
        <v>2</v>
      </c>
      <c r="E11" s="39"/>
      <c r="F11" s="39"/>
      <c r="G11" s="39"/>
      <c r="H11" s="42">
        <f t="shared" si="0"/>
        <v>0</v>
      </c>
      <c r="I11" s="42">
        <f t="shared" ref="I11:I18" si="1">SUM(K11,M11,O11)</f>
        <v>0</v>
      </c>
      <c r="J11" s="39"/>
      <c r="K11" s="39"/>
      <c r="L11" s="42"/>
      <c r="M11" s="42"/>
      <c r="N11" s="30"/>
      <c r="O11" s="30"/>
      <c r="P11" s="42"/>
      <c r="Q11" s="42"/>
      <c r="R11" s="42"/>
      <c r="S11" s="84"/>
      <c r="T11" s="42"/>
      <c r="U11" s="30"/>
      <c r="V11" s="42">
        <f t="shared" ref="V11:V49" si="2">L11-M11</f>
        <v>0</v>
      </c>
      <c r="W11" s="42"/>
      <c r="X11" s="31"/>
      <c r="Y11" s="42"/>
      <c r="Z11" s="3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.75" customHeight="1" thickBot="1">
      <c r="A12" s="48"/>
      <c r="B12" s="49"/>
      <c r="C12" s="164" t="s">
        <v>73</v>
      </c>
      <c r="D12" s="165"/>
      <c r="E12" s="40">
        <f>E10</f>
        <v>0</v>
      </c>
      <c r="F12" s="40">
        <f t="shared" ref="F12:N12" si="3">F10</f>
        <v>18</v>
      </c>
      <c r="G12" s="40">
        <f t="shared" si="3"/>
        <v>18</v>
      </c>
      <c r="H12" s="43">
        <f t="shared" si="3"/>
        <v>181400</v>
      </c>
      <c r="I12" s="43">
        <f t="shared" si="3"/>
        <v>179910.05</v>
      </c>
      <c r="J12" s="40">
        <f t="shared" si="3"/>
        <v>0</v>
      </c>
      <c r="K12" s="40">
        <f t="shared" si="3"/>
        <v>0</v>
      </c>
      <c r="L12" s="43">
        <f t="shared" si="3"/>
        <v>181400</v>
      </c>
      <c r="M12" s="43">
        <f t="shared" si="3"/>
        <v>179910.05</v>
      </c>
      <c r="N12" s="33">
        <f t="shared" si="3"/>
        <v>0</v>
      </c>
      <c r="O12" s="33"/>
      <c r="P12" s="43">
        <f t="shared" ref="P12:P49" si="4">H12/F12</f>
        <v>10077.777777777777</v>
      </c>
      <c r="Q12" s="43">
        <f t="shared" ref="Q12:Q49" si="5">I12/G12</f>
        <v>9995.0027777777777</v>
      </c>
      <c r="R12" s="43">
        <f>R10</f>
        <v>10670.59</v>
      </c>
      <c r="S12" s="85">
        <f t="shared" ref="S12:U12" si="6">S10</f>
        <v>94.44</v>
      </c>
      <c r="T12" s="43">
        <f t="shared" si="6"/>
        <v>9995</v>
      </c>
      <c r="U12" s="33">
        <f t="shared" si="6"/>
        <v>100</v>
      </c>
      <c r="V12" s="43">
        <f t="shared" si="2"/>
        <v>1489.9500000000116</v>
      </c>
      <c r="W12" s="43">
        <f>W10</f>
        <v>16070</v>
      </c>
      <c r="X12" s="34">
        <f t="shared" ref="X12:X49" si="7">W12/H12</f>
        <v>8.8588754134509368E-2</v>
      </c>
      <c r="Y12" s="43">
        <f>Y10</f>
        <v>15271.15</v>
      </c>
      <c r="Z12" s="35">
        <f t="shared" ref="Z12:Z49" si="8">Y12/I12</f>
        <v>8.4882139713706936E-2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5" ht="15.75" customHeight="1">
      <c r="A13" s="50"/>
      <c r="B13" s="51"/>
      <c r="C13" s="36" t="s">
        <v>74</v>
      </c>
      <c r="D13" s="27">
        <v>1</v>
      </c>
      <c r="E13" s="38">
        <v>0</v>
      </c>
      <c r="F13" s="38">
        <v>12</v>
      </c>
      <c r="G13" s="38">
        <v>12</v>
      </c>
      <c r="H13" s="41">
        <f t="shared" si="0"/>
        <v>111300</v>
      </c>
      <c r="I13" s="41">
        <f t="shared" si="1"/>
        <v>109896.88</v>
      </c>
      <c r="J13" s="38">
        <v>0</v>
      </c>
      <c r="K13" s="38">
        <v>0</v>
      </c>
      <c r="L13" s="41">
        <v>111300</v>
      </c>
      <c r="M13" s="41">
        <v>109896.88</v>
      </c>
      <c r="N13" s="27">
        <v>0</v>
      </c>
      <c r="O13" s="27">
        <v>0</v>
      </c>
      <c r="P13" s="41">
        <f t="shared" si="4"/>
        <v>9275</v>
      </c>
      <c r="Q13" s="41">
        <f t="shared" si="5"/>
        <v>9158.0733333333337</v>
      </c>
      <c r="R13" s="41">
        <v>11300</v>
      </c>
      <c r="S13" s="83">
        <v>78.569999999999993</v>
      </c>
      <c r="T13" s="41">
        <v>9990.6299999999992</v>
      </c>
      <c r="U13" s="27">
        <v>100</v>
      </c>
      <c r="V13" s="41">
        <f t="shared" si="2"/>
        <v>1403.1199999999953</v>
      </c>
      <c r="W13" s="41">
        <v>15440</v>
      </c>
      <c r="X13" s="28">
        <f t="shared" si="7"/>
        <v>0.13872416891284817</v>
      </c>
      <c r="Y13" s="41">
        <v>14037.81</v>
      </c>
      <c r="Z13" s="29">
        <f t="shared" si="8"/>
        <v>0.12773620142810241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45" ht="15.75" customHeight="1">
      <c r="A14" s="46">
        <v>2</v>
      </c>
      <c r="B14" s="52" t="s">
        <v>81</v>
      </c>
      <c r="C14" s="37" t="s">
        <v>75</v>
      </c>
      <c r="D14" s="30">
        <v>2</v>
      </c>
      <c r="E14" s="39"/>
      <c r="F14" s="39"/>
      <c r="G14" s="39"/>
      <c r="H14" s="42">
        <f t="shared" si="0"/>
        <v>0</v>
      </c>
      <c r="I14" s="42">
        <f t="shared" si="1"/>
        <v>0</v>
      </c>
      <c r="J14" s="39"/>
      <c r="K14" s="39"/>
      <c r="L14" s="42"/>
      <c r="M14" s="42"/>
      <c r="N14" s="30"/>
      <c r="O14" s="30"/>
      <c r="P14" s="42"/>
      <c r="Q14" s="42"/>
      <c r="R14" s="42"/>
      <c r="S14" s="84"/>
      <c r="T14" s="42"/>
      <c r="U14" s="30"/>
      <c r="V14" s="42">
        <f t="shared" si="2"/>
        <v>0</v>
      </c>
      <c r="W14" s="42"/>
      <c r="X14" s="31"/>
      <c r="Y14" s="42"/>
      <c r="Z14" s="3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45" ht="15.75" customHeight="1" thickBot="1">
      <c r="A15" s="48"/>
      <c r="B15" s="49"/>
      <c r="C15" s="164" t="s">
        <v>76</v>
      </c>
      <c r="D15" s="165"/>
      <c r="E15" s="40">
        <f>E13</f>
        <v>0</v>
      </c>
      <c r="F15" s="40">
        <f t="shared" ref="F15:G15" si="9">F13</f>
        <v>12</v>
      </c>
      <c r="G15" s="40">
        <f t="shared" si="9"/>
        <v>12</v>
      </c>
      <c r="H15" s="43">
        <f t="shared" si="0"/>
        <v>111300</v>
      </c>
      <c r="I15" s="43">
        <f t="shared" si="1"/>
        <v>109896.88</v>
      </c>
      <c r="J15" s="40">
        <f>J13</f>
        <v>0</v>
      </c>
      <c r="K15" s="40">
        <f t="shared" ref="K15:O15" si="10">K13</f>
        <v>0</v>
      </c>
      <c r="L15" s="43">
        <f t="shared" si="10"/>
        <v>111300</v>
      </c>
      <c r="M15" s="43">
        <f t="shared" si="10"/>
        <v>109896.88</v>
      </c>
      <c r="N15" s="33">
        <f t="shared" si="10"/>
        <v>0</v>
      </c>
      <c r="O15" s="33">
        <f t="shared" si="10"/>
        <v>0</v>
      </c>
      <c r="P15" s="43">
        <f t="shared" si="4"/>
        <v>9275</v>
      </c>
      <c r="Q15" s="43">
        <f t="shared" si="5"/>
        <v>9158.0733333333337</v>
      </c>
      <c r="R15" s="43">
        <f>R13</f>
        <v>11300</v>
      </c>
      <c r="S15" s="85">
        <f t="shared" ref="S15:U15" si="11">S13</f>
        <v>78.569999999999993</v>
      </c>
      <c r="T15" s="43">
        <f t="shared" si="11"/>
        <v>9990.6299999999992</v>
      </c>
      <c r="U15" s="33">
        <f t="shared" si="11"/>
        <v>100</v>
      </c>
      <c r="V15" s="43">
        <f t="shared" si="2"/>
        <v>1403.1199999999953</v>
      </c>
      <c r="W15" s="43">
        <f>W13</f>
        <v>15440</v>
      </c>
      <c r="X15" s="34">
        <f t="shared" si="7"/>
        <v>0.13872416891284817</v>
      </c>
      <c r="Y15" s="43">
        <f>Y13</f>
        <v>14037.81</v>
      </c>
      <c r="Z15" s="35">
        <f t="shared" si="8"/>
        <v>0.12773620142810241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5" ht="15.75" customHeight="1">
      <c r="A16" s="53"/>
      <c r="B16" s="51"/>
      <c r="C16" s="36" t="s">
        <v>74</v>
      </c>
      <c r="D16" s="27">
        <v>1</v>
      </c>
      <c r="E16" s="38">
        <v>0</v>
      </c>
      <c r="F16" s="38">
        <v>14</v>
      </c>
      <c r="G16" s="38">
        <v>14</v>
      </c>
      <c r="H16" s="41">
        <f t="shared" si="0"/>
        <v>180300</v>
      </c>
      <c r="I16" s="41">
        <f t="shared" si="1"/>
        <v>145469.76000000001</v>
      </c>
      <c r="J16" s="38">
        <v>0</v>
      </c>
      <c r="K16" s="38">
        <v>0</v>
      </c>
      <c r="L16" s="41">
        <v>180300</v>
      </c>
      <c r="M16" s="41">
        <v>145469.76000000001</v>
      </c>
      <c r="N16" s="27">
        <v>0</v>
      </c>
      <c r="O16" s="27">
        <v>0</v>
      </c>
      <c r="P16" s="41">
        <f t="shared" si="4"/>
        <v>12878.571428571429</v>
      </c>
      <c r="Q16" s="41">
        <f t="shared" si="5"/>
        <v>10390.697142857143</v>
      </c>
      <c r="R16" s="41">
        <v>16390.91</v>
      </c>
      <c r="S16" s="83">
        <v>72</v>
      </c>
      <c r="T16" s="41">
        <v>14546.98</v>
      </c>
      <c r="U16" s="27">
        <v>71.400000000000006</v>
      </c>
      <c r="V16" s="41">
        <f t="shared" si="2"/>
        <v>34830.239999999991</v>
      </c>
      <c r="W16" s="41">
        <v>18500</v>
      </c>
      <c r="X16" s="28">
        <f t="shared" si="7"/>
        <v>0.10260676650027732</v>
      </c>
      <c r="Y16" s="41">
        <v>11812.07</v>
      </c>
      <c r="Z16" s="29">
        <f t="shared" si="8"/>
        <v>8.1199487783577828E-2</v>
      </c>
    </row>
    <row r="17" spans="1:26" ht="15.75" customHeight="1">
      <c r="A17" s="54">
        <v>3</v>
      </c>
      <c r="B17" s="52" t="s">
        <v>82</v>
      </c>
      <c r="C17" s="37" t="s">
        <v>75</v>
      </c>
      <c r="D17" s="30">
        <v>2</v>
      </c>
      <c r="E17" s="39"/>
      <c r="F17" s="39"/>
      <c r="G17" s="39"/>
      <c r="H17" s="42">
        <f t="shared" si="0"/>
        <v>0</v>
      </c>
      <c r="I17" s="42">
        <f t="shared" si="1"/>
        <v>0</v>
      </c>
      <c r="J17" s="39"/>
      <c r="K17" s="39"/>
      <c r="L17" s="42"/>
      <c r="M17" s="42"/>
      <c r="N17" s="30"/>
      <c r="O17" s="30"/>
      <c r="P17" s="42"/>
      <c r="Q17" s="42"/>
      <c r="R17" s="42"/>
      <c r="S17" s="84"/>
      <c r="T17" s="42"/>
      <c r="U17" s="30"/>
      <c r="V17" s="42">
        <f t="shared" si="2"/>
        <v>0</v>
      </c>
      <c r="W17" s="42"/>
      <c r="X17" s="31"/>
      <c r="Y17" s="42"/>
      <c r="Z17" s="32"/>
    </row>
    <row r="18" spans="1:26" ht="15.75" customHeight="1" thickBot="1">
      <c r="A18" s="55"/>
      <c r="B18" s="49"/>
      <c r="C18" s="133" t="s">
        <v>76</v>
      </c>
      <c r="D18" s="134"/>
      <c r="E18" s="40">
        <f>E16</f>
        <v>0</v>
      </c>
      <c r="F18" s="40">
        <f t="shared" ref="F18:G18" si="12">F16</f>
        <v>14</v>
      </c>
      <c r="G18" s="40">
        <f t="shared" si="12"/>
        <v>14</v>
      </c>
      <c r="H18" s="43">
        <f t="shared" si="0"/>
        <v>180300</v>
      </c>
      <c r="I18" s="43">
        <f t="shared" si="1"/>
        <v>145469.76000000001</v>
      </c>
      <c r="J18" s="40">
        <f>J16</f>
        <v>0</v>
      </c>
      <c r="K18" s="40">
        <f t="shared" ref="K18:O18" si="13">K16</f>
        <v>0</v>
      </c>
      <c r="L18" s="43">
        <f t="shared" si="13"/>
        <v>180300</v>
      </c>
      <c r="M18" s="43">
        <f t="shared" si="13"/>
        <v>145469.76000000001</v>
      </c>
      <c r="N18" s="33">
        <f t="shared" si="13"/>
        <v>0</v>
      </c>
      <c r="O18" s="33">
        <f t="shared" si="13"/>
        <v>0</v>
      </c>
      <c r="P18" s="43">
        <f t="shared" si="4"/>
        <v>12878.571428571429</v>
      </c>
      <c r="Q18" s="43">
        <f t="shared" si="5"/>
        <v>10390.697142857143</v>
      </c>
      <c r="R18" s="43">
        <f>R16</f>
        <v>16390.91</v>
      </c>
      <c r="S18" s="85">
        <f t="shared" ref="S18:U18" si="14">S16</f>
        <v>72</v>
      </c>
      <c r="T18" s="43">
        <f t="shared" si="14"/>
        <v>14546.98</v>
      </c>
      <c r="U18" s="33">
        <f t="shared" si="14"/>
        <v>71.400000000000006</v>
      </c>
      <c r="V18" s="43">
        <f t="shared" si="2"/>
        <v>34830.239999999991</v>
      </c>
      <c r="W18" s="43">
        <f>W16</f>
        <v>18500</v>
      </c>
      <c r="X18" s="34">
        <f t="shared" si="7"/>
        <v>0.10260676650027732</v>
      </c>
      <c r="Y18" s="43">
        <f>Y16</f>
        <v>11812.07</v>
      </c>
      <c r="Z18" s="35">
        <f t="shared" si="8"/>
        <v>8.1199487783577828E-2</v>
      </c>
    </row>
    <row r="19" spans="1:26" ht="15.75">
      <c r="A19" s="53"/>
      <c r="B19" s="51"/>
      <c r="C19" s="36" t="s">
        <v>74</v>
      </c>
      <c r="D19" s="27">
        <v>1</v>
      </c>
      <c r="E19" s="38">
        <v>0</v>
      </c>
      <c r="F19" s="38">
        <v>11</v>
      </c>
      <c r="G19" s="38">
        <v>11</v>
      </c>
      <c r="H19" s="41">
        <f t="shared" ref="H19:H24" si="15">SUM(J19,L19,N19)</f>
        <v>99500</v>
      </c>
      <c r="I19" s="41">
        <f t="shared" ref="I19:I24" si="16">SUM(K19,M19,O19)</f>
        <v>99332.54</v>
      </c>
      <c r="J19" s="38">
        <v>0</v>
      </c>
      <c r="K19" s="38">
        <v>0</v>
      </c>
      <c r="L19" s="41">
        <v>99500</v>
      </c>
      <c r="M19" s="41">
        <v>99332.54</v>
      </c>
      <c r="N19" s="27">
        <v>0</v>
      </c>
      <c r="O19" s="27">
        <v>0</v>
      </c>
      <c r="P19" s="41">
        <f t="shared" ref="P19:P24" si="17">H19/F19</f>
        <v>9045.454545454546</v>
      </c>
      <c r="Q19" s="41">
        <f t="shared" ref="Q19:Q24" si="18">I19/G19</f>
        <v>9030.2309090909093</v>
      </c>
      <c r="R19" s="41">
        <v>11055.56</v>
      </c>
      <c r="S19" s="83">
        <v>81.819999999999993</v>
      </c>
      <c r="T19" s="41">
        <v>9950</v>
      </c>
      <c r="U19" s="27">
        <v>90.91</v>
      </c>
      <c r="V19" s="41">
        <f t="shared" si="2"/>
        <v>167.4600000000064</v>
      </c>
      <c r="W19" s="41">
        <v>13920</v>
      </c>
      <c r="X19" s="28">
        <f t="shared" si="7"/>
        <v>0.13989949748743719</v>
      </c>
      <c r="Y19" s="41">
        <v>12519.99</v>
      </c>
      <c r="Z19" s="29">
        <f t="shared" si="8"/>
        <v>0.12604117442280244</v>
      </c>
    </row>
    <row r="20" spans="1:26" ht="15.75">
      <c r="A20" s="54">
        <v>4</v>
      </c>
      <c r="B20" s="52" t="s">
        <v>83</v>
      </c>
      <c r="C20" s="37" t="s">
        <v>75</v>
      </c>
      <c r="D20" s="30">
        <v>2</v>
      </c>
      <c r="E20" s="39"/>
      <c r="F20" s="39"/>
      <c r="G20" s="39"/>
      <c r="H20" s="42">
        <f t="shared" si="15"/>
        <v>0</v>
      </c>
      <c r="I20" s="42">
        <f t="shared" si="16"/>
        <v>0</v>
      </c>
      <c r="J20" s="39"/>
      <c r="K20" s="39"/>
      <c r="L20" s="42"/>
      <c r="M20" s="42"/>
      <c r="N20" s="30"/>
      <c r="O20" s="30"/>
      <c r="P20" s="42"/>
      <c r="Q20" s="42"/>
      <c r="R20" s="42"/>
      <c r="S20" s="84"/>
      <c r="T20" s="42"/>
      <c r="U20" s="30"/>
      <c r="V20" s="42">
        <f t="shared" si="2"/>
        <v>0</v>
      </c>
      <c r="W20" s="42"/>
      <c r="X20" s="31"/>
      <c r="Y20" s="42"/>
      <c r="Z20" s="32"/>
    </row>
    <row r="21" spans="1:26" ht="16.5" thickBot="1">
      <c r="A21" s="55"/>
      <c r="B21" s="49"/>
      <c r="C21" s="133" t="s">
        <v>76</v>
      </c>
      <c r="D21" s="134"/>
      <c r="E21" s="40">
        <f>E19</f>
        <v>0</v>
      </c>
      <c r="F21" s="40">
        <f t="shared" ref="F21:G21" si="19">F19</f>
        <v>11</v>
      </c>
      <c r="G21" s="40">
        <f t="shared" si="19"/>
        <v>11</v>
      </c>
      <c r="H21" s="43">
        <f t="shared" si="15"/>
        <v>99500</v>
      </c>
      <c r="I21" s="43">
        <f t="shared" si="16"/>
        <v>99332.54</v>
      </c>
      <c r="J21" s="40">
        <f>J19</f>
        <v>0</v>
      </c>
      <c r="K21" s="40">
        <f t="shared" ref="K21:O21" si="20">K19</f>
        <v>0</v>
      </c>
      <c r="L21" s="43">
        <f t="shared" si="20"/>
        <v>99500</v>
      </c>
      <c r="M21" s="43">
        <f t="shared" si="20"/>
        <v>99332.54</v>
      </c>
      <c r="N21" s="33">
        <f t="shared" si="20"/>
        <v>0</v>
      </c>
      <c r="O21" s="33">
        <f t="shared" si="20"/>
        <v>0</v>
      </c>
      <c r="P21" s="43">
        <f t="shared" si="17"/>
        <v>9045.454545454546</v>
      </c>
      <c r="Q21" s="43">
        <f t="shared" si="18"/>
        <v>9030.2309090909093</v>
      </c>
      <c r="R21" s="43">
        <f>R19</f>
        <v>11055.56</v>
      </c>
      <c r="S21" s="85">
        <f t="shared" ref="S21:U21" si="21">S19</f>
        <v>81.819999999999993</v>
      </c>
      <c r="T21" s="43">
        <f t="shared" si="21"/>
        <v>9950</v>
      </c>
      <c r="U21" s="33">
        <f t="shared" si="21"/>
        <v>90.91</v>
      </c>
      <c r="V21" s="43">
        <f t="shared" si="2"/>
        <v>167.4600000000064</v>
      </c>
      <c r="W21" s="43">
        <f>W19</f>
        <v>13920</v>
      </c>
      <c r="X21" s="34">
        <f t="shared" si="7"/>
        <v>0.13989949748743719</v>
      </c>
      <c r="Y21" s="43">
        <f>Y19</f>
        <v>12519.99</v>
      </c>
      <c r="Z21" s="35">
        <f t="shared" si="8"/>
        <v>0.12604117442280244</v>
      </c>
    </row>
    <row r="22" spans="1:26" ht="15.75">
      <c r="A22" s="53"/>
      <c r="B22" s="51"/>
      <c r="C22" s="36" t="s">
        <v>74</v>
      </c>
      <c r="D22" s="27">
        <v>1</v>
      </c>
      <c r="E22" s="38">
        <v>0</v>
      </c>
      <c r="F22" s="38">
        <v>14</v>
      </c>
      <c r="G22" s="38">
        <v>15</v>
      </c>
      <c r="H22" s="41">
        <f t="shared" si="15"/>
        <v>158900</v>
      </c>
      <c r="I22" s="41">
        <f t="shared" si="16"/>
        <v>140712</v>
      </c>
      <c r="J22" s="38">
        <v>0</v>
      </c>
      <c r="K22" s="38">
        <v>0</v>
      </c>
      <c r="L22" s="41">
        <v>158900</v>
      </c>
      <c r="M22" s="41">
        <v>140712</v>
      </c>
      <c r="N22" s="27">
        <v>0</v>
      </c>
      <c r="O22" s="27">
        <v>0</v>
      </c>
      <c r="P22" s="41">
        <f t="shared" si="17"/>
        <v>11350</v>
      </c>
      <c r="Q22" s="41">
        <f t="shared" si="18"/>
        <v>9380.7999999999993</v>
      </c>
      <c r="R22" s="41">
        <v>14445</v>
      </c>
      <c r="S22" s="83">
        <v>76</v>
      </c>
      <c r="T22" s="41">
        <v>14071</v>
      </c>
      <c r="U22" s="86">
        <v>77</v>
      </c>
      <c r="V22" s="41">
        <f t="shared" si="2"/>
        <v>18188</v>
      </c>
      <c r="W22" s="41">
        <v>19750</v>
      </c>
      <c r="X22" s="28">
        <f t="shared" si="7"/>
        <v>0.12429200755191945</v>
      </c>
      <c r="Y22" s="41">
        <v>7194</v>
      </c>
      <c r="Z22" s="29">
        <f t="shared" si="8"/>
        <v>5.1125703564727953E-2</v>
      </c>
    </row>
    <row r="23" spans="1:26" ht="15.75">
      <c r="A23" s="54">
        <v>5</v>
      </c>
      <c r="B23" s="52" t="s">
        <v>84</v>
      </c>
      <c r="C23" s="37" t="s">
        <v>75</v>
      </c>
      <c r="D23" s="30">
        <v>2</v>
      </c>
      <c r="E23" s="39"/>
      <c r="F23" s="39"/>
      <c r="G23" s="39"/>
      <c r="H23" s="42">
        <f t="shared" si="15"/>
        <v>0</v>
      </c>
      <c r="I23" s="42">
        <f t="shared" si="16"/>
        <v>0</v>
      </c>
      <c r="J23" s="39"/>
      <c r="K23" s="39"/>
      <c r="L23" s="42"/>
      <c r="M23" s="42"/>
      <c r="N23" s="30"/>
      <c r="O23" s="30"/>
      <c r="P23" s="42"/>
      <c r="Q23" s="42"/>
      <c r="R23" s="42">
        <v>0</v>
      </c>
      <c r="S23" s="84"/>
      <c r="T23" s="42"/>
      <c r="U23" s="87"/>
      <c r="V23" s="42">
        <f t="shared" si="2"/>
        <v>0</v>
      </c>
      <c r="W23" s="42"/>
      <c r="X23" s="31"/>
      <c r="Y23" s="42"/>
      <c r="Z23" s="32"/>
    </row>
    <row r="24" spans="1:26" ht="16.5" thickBot="1">
      <c r="A24" s="55"/>
      <c r="B24" s="49"/>
      <c r="C24" s="133" t="s">
        <v>76</v>
      </c>
      <c r="D24" s="134"/>
      <c r="E24" s="40">
        <f>E22</f>
        <v>0</v>
      </c>
      <c r="F24" s="40">
        <f t="shared" ref="F24:G24" si="22">F22</f>
        <v>14</v>
      </c>
      <c r="G24" s="40">
        <f t="shared" si="22"/>
        <v>15</v>
      </c>
      <c r="H24" s="43">
        <f t="shared" si="15"/>
        <v>158900</v>
      </c>
      <c r="I24" s="43">
        <f t="shared" si="16"/>
        <v>140712</v>
      </c>
      <c r="J24" s="40">
        <f>J22</f>
        <v>0</v>
      </c>
      <c r="K24" s="40">
        <f t="shared" ref="K24:O24" si="23">K22</f>
        <v>0</v>
      </c>
      <c r="L24" s="43">
        <f t="shared" si="23"/>
        <v>158900</v>
      </c>
      <c r="M24" s="43">
        <f t="shared" si="23"/>
        <v>140712</v>
      </c>
      <c r="N24" s="33">
        <f t="shared" si="23"/>
        <v>0</v>
      </c>
      <c r="O24" s="33">
        <f t="shared" si="23"/>
        <v>0</v>
      </c>
      <c r="P24" s="43">
        <f t="shared" si="17"/>
        <v>11350</v>
      </c>
      <c r="Q24" s="43">
        <f t="shared" si="18"/>
        <v>9380.7999999999993</v>
      </c>
      <c r="R24" s="43">
        <f>R22</f>
        <v>14445</v>
      </c>
      <c r="S24" s="85">
        <f t="shared" ref="S24:U24" si="24">S22</f>
        <v>76</v>
      </c>
      <c r="T24" s="43">
        <f t="shared" si="24"/>
        <v>14071</v>
      </c>
      <c r="U24" s="88">
        <f t="shared" si="24"/>
        <v>77</v>
      </c>
      <c r="V24" s="43">
        <f t="shared" si="2"/>
        <v>18188</v>
      </c>
      <c r="W24" s="43">
        <f>W22</f>
        <v>19750</v>
      </c>
      <c r="X24" s="34">
        <f t="shared" si="7"/>
        <v>0.12429200755191945</v>
      </c>
      <c r="Y24" s="43">
        <f>Y22</f>
        <v>7194</v>
      </c>
      <c r="Z24" s="35">
        <f t="shared" si="8"/>
        <v>5.1125703564727953E-2</v>
      </c>
    </row>
    <row r="25" spans="1:26" ht="15.75">
      <c r="A25" s="53"/>
      <c r="B25" s="51"/>
      <c r="C25" s="36" t="s">
        <v>74</v>
      </c>
      <c r="D25" s="27">
        <v>1</v>
      </c>
      <c r="E25" s="38">
        <v>0</v>
      </c>
      <c r="F25" s="38">
        <v>17</v>
      </c>
      <c r="G25" s="38">
        <v>19</v>
      </c>
      <c r="H25" s="41">
        <f t="shared" ref="H25:H36" si="25">SUM(J25,L25,N25)</f>
        <v>241800</v>
      </c>
      <c r="I25" s="41">
        <f t="shared" ref="I25:I36" si="26">SUM(K25,M25,O25)</f>
        <v>215153.42</v>
      </c>
      <c r="J25" s="38">
        <v>0</v>
      </c>
      <c r="K25" s="38">
        <v>0</v>
      </c>
      <c r="L25" s="41">
        <v>241800</v>
      </c>
      <c r="M25" s="41">
        <v>215153.42</v>
      </c>
      <c r="N25" s="27">
        <v>0</v>
      </c>
      <c r="O25" s="27">
        <v>0</v>
      </c>
      <c r="P25" s="41">
        <f t="shared" ref="P25:P36" si="27">H25/F25</f>
        <v>14223.529411764706</v>
      </c>
      <c r="Q25" s="41">
        <f t="shared" ref="Q25:Q36" si="28">I25/G25</f>
        <v>11323.864210526317</v>
      </c>
      <c r="R25" s="41">
        <v>20150</v>
      </c>
      <c r="S25" s="83">
        <v>72</v>
      </c>
      <c r="T25" s="41">
        <v>14343.56</v>
      </c>
      <c r="U25" s="27">
        <v>88.23</v>
      </c>
      <c r="V25" s="41">
        <f t="shared" si="2"/>
        <v>26646.579999999987</v>
      </c>
      <c r="W25" s="41">
        <v>19250</v>
      </c>
      <c r="X25" s="28">
        <f t="shared" si="7"/>
        <v>7.9611248966087678E-2</v>
      </c>
      <c r="Y25" s="41">
        <v>12205.49</v>
      </c>
      <c r="Z25" s="29">
        <f t="shared" si="8"/>
        <v>5.6729239999996274E-2</v>
      </c>
    </row>
    <row r="26" spans="1:26" ht="15.75">
      <c r="A26" s="54">
        <v>6</v>
      </c>
      <c r="B26" s="52" t="s">
        <v>85</v>
      </c>
      <c r="C26" s="37" t="s">
        <v>75</v>
      </c>
      <c r="D26" s="30">
        <v>2</v>
      </c>
      <c r="E26" s="39"/>
      <c r="F26" s="39"/>
      <c r="G26" s="39"/>
      <c r="H26" s="42">
        <f t="shared" si="25"/>
        <v>0</v>
      </c>
      <c r="I26" s="42">
        <f t="shared" si="26"/>
        <v>0</v>
      </c>
      <c r="J26" s="39"/>
      <c r="K26" s="39"/>
      <c r="L26" s="42"/>
      <c r="M26" s="42"/>
      <c r="N26" s="30"/>
      <c r="O26" s="30"/>
      <c r="P26" s="42"/>
      <c r="Q26" s="42"/>
      <c r="R26" s="42"/>
      <c r="S26" s="84"/>
      <c r="T26" s="42"/>
      <c r="U26" s="30"/>
      <c r="V26" s="42">
        <f t="shared" si="2"/>
        <v>0</v>
      </c>
      <c r="W26" s="42"/>
      <c r="X26" s="31"/>
      <c r="Y26" s="42"/>
      <c r="Z26" s="32"/>
    </row>
    <row r="27" spans="1:26" ht="16.5" thickBot="1">
      <c r="A27" s="55"/>
      <c r="B27" s="49"/>
      <c r="C27" s="133" t="s">
        <v>76</v>
      </c>
      <c r="D27" s="134"/>
      <c r="E27" s="40">
        <f>E25</f>
        <v>0</v>
      </c>
      <c r="F27" s="40">
        <f t="shared" ref="F27:G27" si="29">F25</f>
        <v>17</v>
      </c>
      <c r="G27" s="40">
        <f t="shared" si="29"/>
        <v>19</v>
      </c>
      <c r="H27" s="43">
        <f t="shared" si="25"/>
        <v>241800</v>
      </c>
      <c r="I27" s="43">
        <f t="shared" si="26"/>
        <v>215153.42</v>
      </c>
      <c r="J27" s="40">
        <f>J25</f>
        <v>0</v>
      </c>
      <c r="K27" s="40">
        <f t="shared" ref="K27:O27" si="30">K25</f>
        <v>0</v>
      </c>
      <c r="L27" s="43">
        <f t="shared" si="30"/>
        <v>241800</v>
      </c>
      <c r="M27" s="43">
        <f t="shared" si="30"/>
        <v>215153.42</v>
      </c>
      <c r="N27" s="33">
        <f t="shared" si="30"/>
        <v>0</v>
      </c>
      <c r="O27" s="33">
        <f t="shared" si="30"/>
        <v>0</v>
      </c>
      <c r="P27" s="43">
        <f t="shared" si="27"/>
        <v>14223.529411764706</v>
      </c>
      <c r="Q27" s="43">
        <f t="shared" si="28"/>
        <v>11323.864210526317</v>
      </c>
      <c r="R27" s="43">
        <f>R25</f>
        <v>20150</v>
      </c>
      <c r="S27" s="85">
        <f t="shared" ref="S27:U27" si="31">S25</f>
        <v>72</v>
      </c>
      <c r="T27" s="43">
        <f t="shared" si="31"/>
        <v>14343.56</v>
      </c>
      <c r="U27" s="33">
        <f t="shared" si="31"/>
        <v>88.23</v>
      </c>
      <c r="V27" s="43">
        <f t="shared" si="2"/>
        <v>26646.579999999987</v>
      </c>
      <c r="W27" s="43">
        <f>W25</f>
        <v>19250</v>
      </c>
      <c r="X27" s="34">
        <f t="shared" si="7"/>
        <v>7.9611248966087678E-2</v>
      </c>
      <c r="Y27" s="43">
        <f>Y25</f>
        <v>12205.49</v>
      </c>
      <c r="Z27" s="35">
        <f t="shared" si="8"/>
        <v>5.6729239999996274E-2</v>
      </c>
    </row>
    <row r="28" spans="1:26" ht="15.75">
      <c r="A28" s="53"/>
      <c r="B28" s="51"/>
      <c r="C28" s="36" t="s">
        <v>74</v>
      </c>
      <c r="D28" s="27">
        <v>1</v>
      </c>
      <c r="E28" s="38">
        <v>0</v>
      </c>
      <c r="F28" s="38">
        <v>8</v>
      </c>
      <c r="G28" s="38">
        <v>8</v>
      </c>
      <c r="H28" s="41">
        <f t="shared" si="25"/>
        <v>111500</v>
      </c>
      <c r="I28" s="41">
        <f t="shared" si="26"/>
        <v>97869.66</v>
      </c>
      <c r="J28" s="38">
        <v>0</v>
      </c>
      <c r="K28" s="38">
        <v>0</v>
      </c>
      <c r="L28" s="41">
        <v>111500</v>
      </c>
      <c r="M28" s="41">
        <v>97869.66</v>
      </c>
      <c r="N28" s="27">
        <v>0</v>
      </c>
      <c r="O28" s="27">
        <v>0</v>
      </c>
      <c r="P28" s="41">
        <f t="shared" si="27"/>
        <v>13937.5</v>
      </c>
      <c r="Q28" s="41">
        <f t="shared" si="28"/>
        <v>12233.7075</v>
      </c>
      <c r="R28" s="41">
        <v>18583.330000000002</v>
      </c>
      <c r="S28" s="83">
        <v>72</v>
      </c>
      <c r="T28" s="41">
        <v>16311.61</v>
      </c>
      <c r="U28" s="86">
        <v>75</v>
      </c>
      <c r="V28" s="41">
        <f t="shared" si="2"/>
        <v>13630.339999999997</v>
      </c>
      <c r="W28" s="41">
        <v>10750</v>
      </c>
      <c r="X28" s="28">
        <f t="shared" si="7"/>
        <v>9.641255605381166E-2</v>
      </c>
      <c r="Y28" s="41">
        <v>5638.66</v>
      </c>
      <c r="Z28" s="29">
        <f t="shared" si="8"/>
        <v>5.7613973523561846E-2</v>
      </c>
    </row>
    <row r="29" spans="1:26" ht="15.75">
      <c r="A29" s="54">
        <v>7</v>
      </c>
      <c r="B29" s="52" t="s">
        <v>86</v>
      </c>
      <c r="C29" s="37" t="s">
        <v>75</v>
      </c>
      <c r="D29" s="30">
        <v>2</v>
      </c>
      <c r="E29" s="39"/>
      <c r="F29" s="39"/>
      <c r="G29" s="39"/>
      <c r="H29" s="42">
        <f t="shared" si="25"/>
        <v>0</v>
      </c>
      <c r="I29" s="42">
        <f t="shared" si="26"/>
        <v>0</v>
      </c>
      <c r="J29" s="39"/>
      <c r="K29" s="39"/>
      <c r="L29" s="42"/>
      <c r="M29" s="42"/>
      <c r="N29" s="30"/>
      <c r="O29" s="30"/>
      <c r="P29" s="42"/>
      <c r="Q29" s="42"/>
      <c r="R29" s="42"/>
      <c r="S29" s="84"/>
      <c r="T29" s="42"/>
      <c r="U29" s="87"/>
      <c r="V29" s="42">
        <f t="shared" si="2"/>
        <v>0</v>
      </c>
      <c r="W29" s="42"/>
      <c r="X29" s="31"/>
      <c r="Y29" s="42"/>
      <c r="Z29" s="32"/>
    </row>
    <row r="30" spans="1:26" ht="16.5" thickBot="1">
      <c r="A30" s="55"/>
      <c r="B30" s="49"/>
      <c r="C30" s="133" t="s">
        <v>76</v>
      </c>
      <c r="D30" s="134"/>
      <c r="E30" s="40">
        <f>E28</f>
        <v>0</v>
      </c>
      <c r="F30" s="40">
        <f t="shared" ref="F30:G30" si="32">F28</f>
        <v>8</v>
      </c>
      <c r="G30" s="40">
        <f t="shared" si="32"/>
        <v>8</v>
      </c>
      <c r="H30" s="43">
        <f t="shared" si="25"/>
        <v>111500</v>
      </c>
      <c r="I30" s="43">
        <f t="shared" si="26"/>
        <v>97869.66</v>
      </c>
      <c r="J30" s="40">
        <f>J28</f>
        <v>0</v>
      </c>
      <c r="K30" s="40">
        <f t="shared" ref="K30:O30" si="33">K28</f>
        <v>0</v>
      </c>
      <c r="L30" s="43">
        <f t="shared" si="33"/>
        <v>111500</v>
      </c>
      <c r="M30" s="43">
        <f t="shared" si="33"/>
        <v>97869.66</v>
      </c>
      <c r="N30" s="33">
        <f t="shared" si="33"/>
        <v>0</v>
      </c>
      <c r="O30" s="33">
        <f t="shared" si="33"/>
        <v>0</v>
      </c>
      <c r="P30" s="43">
        <f t="shared" si="27"/>
        <v>13937.5</v>
      </c>
      <c r="Q30" s="43">
        <f t="shared" si="28"/>
        <v>12233.7075</v>
      </c>
      <c r="R30" s="43">
        <f>R28</f>
        <v>18583.330000000002</v>
      </c>
      <c r="S30" s="85">
        <f t="shared" ref="S30:U30" si="34">S28</f>
        <v>72</v>
      </c>
      <c r="T30" s="43">
        <f t="shared" si="34"/>
        <v>16311.61</v>
      </c>
      <c r="U30" s="88">
        <f t="shared" si="34"/>
        <v>75</v>
      </c>
      <c r="V30" s="43">
        <f t="shared" si="2"/>
        <v>13630.339999999997</v>
      </c>
      <c r="W30" s="43">
        <f>W28</f>
        <v>10750</v>
      </c>
      <c r="X30" s="34">
        <f t="shared" si="7"/>
        <v>9.641255605381166E-2</v>
      </c>
      <c r="Y30" s="43">
        <f>Y28</f>
        <v>5638.66</v>
      </c>
      <c r="Z30" s="35">
        <f t="shared" si="8"/>
        <v>5.7613973523561846E-2</v>
      </c>
    </row>
    <row r="31" spans="1:26" ht="15.75">
      <c r="A31" s="53"/>
      <c r="B31" s="51"/>
      <c r="C31" s="36" t="s">
        <v>74</v>
      </c>
      <c r="D31" s="27">
        <v>1</v>
      </c>
      <c r="E31" s="38">
        <v>0</v>
      </c>
      <c r="F31" s="38">
        <v>13</v>
      </c>
      <c r="G31" s="38">
        <v>13</v>
      </c>
      <c r="H31" s="41">
        <f t="shared" si="25"/>
        <v>126300</v>
      </c>
      <c r="I31" s="41">
        <f t="shared" si="26"/>
        <v>120865.19</v>
      </c>
      <c r="J31" s="38">
        <v>0</v>
      </c>
      <c r="K31" s="38">
        <v>0</v>
      </c>
      <c r="L31" s="41">
        <v>126300</v>
      </c>
      <c r="M31" s="41">
        <v>120865.19</v>
      </c>
      <c r="N31" s="27">
        <v>0</v>
      </c>
      <c r="O31" s="27">
        <v>0</v>
      </c>
      <c r="P31" s="41">
        <f t="shared" si="27"/>
        <v>9715.3846153846152</v>
      </c>
      <c r="Q31" s="41">
        <f t="shared" si="28"/>
        <v>9297.3223076923077</v>
      </c>
      <c r="R31" s="41">
        <v>10525</v>
      </c>
      <c r="S31" s="83">
        <v>90</v>
      </c>
      <c r="T31" s="41">
        <v>10987.74</v>
      </c>
      <c r="U31" s="27">
        <v>84.62</v>
      </c>
      <c r="V31" s="41">
        <f t="shared" si="2"/>
        <v>5434.8099999999977</v>
      </c>
      <c r="W31" s="41">
        <v>10595</v>
      </c>
      <c r="X31" s="28">
        <f t="shared" si="7"/>
        <v>8.3887569279493271E-2</v>
      </c>
      <c r="Y31" s="41">
        <v>8524.9599999999991</v>
      </c>
      <c r="Z31" s="29">
        <f t="shared" si="8"/>
        <v>7.0532797739365646E-2</v>
      </c>
    </row>
    <row r="32" spans="1:26" ht="15.75">
      <c r="A32" s="54">
        <v>8</v>
      </c>
      <c r="B32" s="52" t="s">
        <v>87</v>
      </c>
      <c r="C32" s="37" t="s">
        <v>75</v>
      </c>
      <c r="D32" s="30">
        <v>2</v>
      </c>
      <c r="E32" s="39"/>
      <c r="F32" s="39"/>
      <c r="G32" s="39"/>
      <c r="H32" s="42">
        <f t="shared" si="25"/>
        <v>0</v>
      </c>
      <c r="I32" s="42">
        <f t="shared" si="26"/>
        <v>0</v>
      </c>
      <c r="J32" s="39"/>
      <c r="K32" s="39"/>
      <c r="L32" s="42"/>
      <c r="M32" s="42"/>
      <c r="N32" s="30"/>
      <c r="O32" s="30"/>
      <c r="P32" s="42"/>
      <c r="Q32" s="42"/>
      <c r="R32" s="42"/>
      <c r="S32" s="84"/>
      <c r="T32" s="42"/>
      <c r="U32" s="30"/>
      <c r="V32" s="42">
        <f t="shared" si="2"/>
        <v>0</v>
      </c>
      <c r="W32" s="42"/>
      <c r="X32" s="31"/>
      <c r="Y32" s="42"/>
      <c r="Z32" s="32"/>
    </row>
    <row r="33" spans="1:26" ht="16.5" thickBot="1">
      <c r="A33" s="55"/>
      <c r="B33" s="49"/>
      <c r="C33" s="133" t="s">
        <v>76</v>
      </c>
      <c r="D33" s="134"/>
      <c r="E33" s="40">
        <f>E31</f>
        <v>0</v>
      </c>
      <c r="F33" s="40">
        <f t="shared" ref="F33:G33" si="35">F31</f>
        <v>13</v>
      </c>
      <c r="G33" s="40">
        <f t="shared" si="35"/>
        <v>13</v>
      </c>
      <c r="H33" s="43">
        <f t="shared" si="25"/>
        <v>126300</v>
      </c>
      <c r="I33" s="43">
        <f t="shared" si="26"/>
        <v>120865.19</v>
      </c>
      <c r="J33" s="40">
        <f>J31</f>
        <v>0</v>
      </c>
      <c r="K33" s="40">
        <f t="shared" ref="K33:O33" si="36">K31</f>
        <v>0</v>
      </c>
      <c r="L33" s="43">
        <f t="shared" si="36"/>
        <v>126300</v>
      </c>
      <c r="M33" s="43">
        <f t="shared" si="36"/>
        <v>120865.19</v>
      </c>
      <c r="N33" s="33">
        <f t="shared" si="36"/>
        <v>0</v>
      </c>
      <c r="O33" s="33">
        <f t="shared" si="36"/>
        <v>0</v>
      </c>
      <c r="P33" s="43">
        <f t="shared" si="27"/>
        <v>9715.3846153846152</v>
      </c>
      <c r="Q33" s="43">
        <f t="shared" si="28"/>
        <v>9297.3223076923077</v>
      </c>
      <c r="R33" s="43">
        <f>R31</f>
        <v>10525</v>
      </c>
      <c r="S33" s="85">
        <f t="shared" ref="S33:U33" si="37">S31</f>
        <v>90</v>
      </c>
      <c r="T33" s="43">
        <f t="shared" si="37"/>
        <v>10987.74</v>
      </c>
      <c r="U33" s="33">
        <f t="shared" si="37"/>
        <v>84.62</v>
      </c>
      <c r="V33" s="43">
        <f t="shared" si="2"/>
        <v>5434.8099999999977</v>
      </c>
      <c r="W33" s="43">
        <f>W31</f>
        <v>10595</v>
      </c>
      <c r="X33" s="34">
        <f t="shared" si="7"/>
        <v>8.3887569279493271E-2</v>
      </c>
      <c r="Y33" s="43">
        <f>Y31</f>
        <v>8524.9599999999991</v>
      </c>
      <c r="Z33" s="35">
        <f t="shared" si="8"/>
        <v>7.0532797739365646E-2</v>
      </c>
    </row>
    <row r="34" spans="1:26" ht="15.75">
      <c r="A34" s="53"/>
      <c r="B34" s="51"/>
      <c r="C34" s="36" t="s">
        <v>74</v>
      </c>
      <c r="D34" s="27">
        <v>1</v>
      </c>
      <c r="E34" s="38">
        <v>0</v>
      </c>
      <c r="F34" s="38">
        <v>10</v>
      </c>
      <c r="G34" s="38">
        <v>11</v>
      </c>
      <c r="H34" s="41">
        <f t="shared" si="25"/>
        <v>93500</v>
      </c>
      <c r="I34" s="41">
        <f t="shared" si="26"/>
        <v>84448.71</v>
      </c>
      <c r="J34" s="38">
        <v>0</v>
      </c>
      <c r="K34" s="38">
        <v>0</v>
      </c>
      <c r="L34" s="41">
        <v>93500</v>
      </c>
      <c r="M34" s="41">
        <v>84448.71</v>
      </c>
      <c r="N34" s="27">
        <v>0</v>
      </c>
      <c r="O34" s="27">
        <v>0</v>
      </c>
      <c r="P34" s="41">
        <f t="shared" si="27"/>
        <v>9350</v>
      </c>
      <c r="Q34" s="41">
        <f t="shared" si="28"/>
        <v>7677.1554545454555</v>
      </c>
      <c r="R34" s="41">
        <v>11687.5</v>
      </c>
      <c r="S34" s="83">
        <v>80.430000000000007</v>
      </c>
      <c r="T34" s="41">
        <v>12064.1</v>
      </c>
      <c r="U34" s="27">
        <v>63.64</v>
      </c>
      <c r="V34" s="41">
        <f t="shared" si="2"/>
        <v>9051.2899999999936</v>
      </c>
      <c r="W34" s="41">
        <v>11400</v>
      </c>
      <c r="X34" s="28">
        <f t="shared" si="7"/>
        <v>0.12192513368983957</v>
      </c>
      <c r="Y34" s="41">
        <v>6200</v>
      </c>
      <c r="Z34" s="29">
        <f t="shared" si="8"/>
        <v>7.3417344089684727E-2</v>
      </c>
    </row>
    <row r="35" spans="1:26" ht="15.75">
      <c r="A35" s="54">
        <v>9</v>
      </c>
      <c r="B35" s="52" t="s">
        <v>88</v>
      </c>
      <c r="C35" s="37" t="s">
        <v>75</v>
      </c>
      <c r="D35" s="30">
        <v>2</v>
      </c>
      <c r="E35" s="39"/>
      <c r="F35" s="39"/>
      <c r="G35" s="39"/>
      <c r="H35" s="42">
        <f t="shared" si="25"/>
        <v>0</v>
      </c>
      <c r="I35" s="42">
        <f t="shared" si="26"/>
        <v>0</v>
      </c>
      <c r="J35" s="39"/>
      <c r="K35" s="39"/>
      <c r="L35" s="42"/>
      <c r="M35" s="42"/>
      <c r="N35" s="30"/>
      <c r="O35" s="30"/>
      <c r="P35" s="42"/>
      <c r="Q35" s="42"/>
      <c r="R35" s="42"/>
      <c r="S35" s="84"/>
      <c r="T35" s="42"/>
      <c r="U35" s="30"/>
      <c r="V35" s="42">
        <f t="shared" si="2"/>
        <v>0</v>
      </c>
      <c r="W35" s="42"/>
      <c r="X35" s="31"/>
      <c r="Y35" s="42"/>
      <c r="Z35" s="32"/>
    </row>
    <row r="36" spans="1:26" ht="16.5" thickBot="1">
      <c r="A36" s="55"/>
      <c r="B36" s="49"/>
      <c r="C36" s="133" t="s">
        <v>76</v>
      </c>
      <c r="D36" s="134"/>
      <c r="E36" s="40">
        <f>E34</f>
        <v>0</v>
      </c>
      <c r="F36" s="40">
        <f t="shared" ref="F36:G36" si="38">F34</f>
        <v>10</v>
      </c>
      <c r="G36" s="40">
        <f t="shared" si="38"/>
        <v>11</v>
      </c>
      <c r="H36" s="43">
        <f t="shared" si="25"/>
        <v>93500</v>
      </c>
      <c r="I36" s="43">
        <f t="shared" si="26"/>
        <v>84448.71</v>
      </c>
      <c r="J36" s="40">
        <f>J34</f>
        <v>0</v>
      </c>
      <c r="K36" s="40">
        <f t="shared" ref="K36:O36" si="39">K34</f>
        <v>0</v>
      </c>
      <c r="L36" s="43">
        <f t="shared" si="39"/>
        <v>93500</v>
      </c>
      <c r="M36" s="43">
        <f t="shared" si="39"/>
        <v>84448.71</v>
      </c>
      <c r="N36" s="33">
        <f t="shared" si="39"/>
        <v>0</v>
      </c>
      <c r="O36" s="33">
        <f t="shared" si="39"/>
        <v>0</v>
      </c>
      <c r="P36" s="43">
        <f t="shared" si="27"/>
        <v>9350</v>
      </c>
      <c r="Q36" s="43">
        <f t="shared" si="28"/>
        <v>7677.1554545454555</v>
      </c>
      <c r="R36" s="43">
        <f>R34</f>
        <v>11687.5</v>
      </c>
      <c r="S36" s="85">
        <f t="shared" ref="S36:U36" si="40">S34</f>
        <v>80.430000000000007</v>
      </c>
      <c r="T36" s="43">
        <f t="shared" si="40"/>
        <v>12064.1</v>
      </c>
      <c r="U36" s="33">
        <f t="shared" si="40"/>
        <v>63.64</v>
      </c>
      <c r="V36" s="43">
        <f t="shared" si="2"/>
        <v>9051.2899999999936</v>
      </c>
      <c r="W36" s="43">
        <f>W34</f>
        <v>11400</v>
      </c>
      <c r="X36" s="34">
        <f t="shared" si="7"/>
        <v>0.12192513368983957</v>
      </c>
      <c r="Y36" s="43">
        <f>Y34</f>
        <v>6200</v>
      </c>
      <c r="Z36" s="35">
        <f t="shared" si="8"/>
        <v>7.3417344089684727E-2</v>
      </c>
    </row>
    <row r="37" spans="1:26" ht="15.75">
      <c r="A37" s="53"/>
      <c r="B37" s="51"/>
      <c r="C37" s="36" t="s">
        <v>74</v>
      </c>
      <c r="D37" s="27">
        <v>1</v>
      </c>
      <c r="E37" s="38">
        <v>0</v>
      </c>
      <c r="F37" s="38">
        <v>21</v>
      </c>
      <c r="G37" s="38">
        <v>28</v>
      </c>
      <c r="H37" s="41">
        <f t="shared" ref="H37:H48" si="41">SUM(J37,L37,N37)</f>
        <v>209200</v>
      </c>
      <c r="I37" s="41">
        <f t="shared" ref="I37:I48" si="42">SUM(K37,M37,O37)</f>
        <v>205628.41</v>
      </c>
      <c r="J37" s="38">
        <v>0</v>
      </c>
      <c r="K37" s="38">
        <v>0</v>
      </c>
      <c r="L37" s="41">
        <v>209200</v>
      </c>
      <c r="M37" s="41">
        <v>205628.41</v>
      </c>
      <c r="N37" s="27">
        <v>0</v>
      </c>
      <c r="O37" s="27">
        <v>0</v>
      </c>
      <c r="P37" s="41">
        <f t="shared" ref="P37:P48" si="43">H37/F37</f>
        <v>9961.9047619047615</v>
      </c>
      <c r="Q37" s="41">
        <f t="shared" ref="Q37:Q48" si="44">I37/G37</f>
        <v>7343.8717857142856</v>
      </c>
      <c r="R37" s="41">
        <v>9509.09</v>
      </c>
      <c r="S37" s="83">
        <v>88</v>
      </c>
      <c r="T37" s="41">
        <v>10822.55</v>
      </c>
      <c r="U37" s="86">
        <v>68</v>
      </c>
      <c r="V37" s="41">
        <f t="shared" si="2"/>
        <v>3571.5899999999965</v>
      </c>
      <c r="W37" s="41">
        <v>9850</v>
      </c>
      <c r="X37" s="28">
        <f t="shared" si="7"/>
        <v>4.7084130019120457E-2</v>
      </c>
      <c r="Y37" s="41">
        <v>6271</v>
      </c>
      <c r="Z37" s="29">
        <f t="shared" si="8"/>
        <v>3.0496758692050385E-2</v>
      </c>
    </row>
    <row r="38" spans="1:26" ht="15.75">
      <c r="A38" s="54">
        <v>10</v>
      </c>
      <c r="B38" s="52" t="s">
        <v>89</v>
      </c>
      <c r="C38" s="37" t="s">
        <v>75</v>
      </c>
      <c r="D38" s="30">
        <v>2</v>
      </c>
      <c r="E38" s="39"/>
      <c r="F38" s="39"/>
      <c r="G38" s="39"/>
      <c r="H38" s="42">
        <f t="shared" si="41"/>
        <v>0</v>
      </c>
      <c r="I38" s="42">
        <f t="shared" si="42"/>
        <v>0</v>
      </c>
      <c r="J38" s="39"/>
      <c r="K38" s="39">
        <v>0</v>
      </c>
      <c r="L38" s="42"/>
      <c r="M38" s="42"/>
      <c r="N38" s="30"/>
      <c r="O38" s="30"/>
      <c r="P38" s="42"/>
      <c r="Q38" s="42"/>
      <c r="R38" s="42"/>
      <c r="S38" s="84"/>
      <c r="T38" s="42"/>
      <c r="U38" s="87"/>
      <c r="V38" s="42">
        <f t="shared" si="2"/>
        <v>0</v>
      </c>
      <c r="W38" s="42"/>
      <c r="X38" s="31"/>
      <c r="Y38" s="42"/>
      <c r="Z38" s="32"/>
    </row>
    <row r="39" spans="1:26" ht="16.5" thickBot="1">
      <c r="A39" s="55"/>
      <c r="B39" s="49"/>
      <c r="C39" s="133" t="s">
        <v>76</v>
      </c>
      <c r="D39" s="134"/>
      <c r="E39" s="40">
        <f>E37</f>
        <v>0</v>
      </c>
      <c r="F39" s="40">
        <f t="shared" ref="F39:G39" si="45">F37</f>
        <v>21</v>
      </c>
      <c r="G39" s="40">
        <f t="shared" si="45"/>
        <v>28</v>
      </c>
      <c r="H39" s="43">
        <f t="shared" si="41"/>
        <v>209200</v>
      </c>
      <c r="I39" s="43">
        <f t="shared" si="42"/>
        <v>205628.41</v>
      </c>
      <c r="J39" s="40">
        <f>J37</f>
        <v>0</v>
      </c>
      <c r="K39" s="40">
        <f t="shared" ref="K39:O39" si="46">K37</f>
        <v>0</v>
      </c>
      <c r="L39" s="43">
        <f t="shared" si="46"/>
        <v>209200</v>
      </c>
      <c r="M39" s="43">
        <f t="shared" si="46"/>
        <v>205628.41</v>
      </c>
      <c r="N39" s="33">
        <f t="shared" si="46"/>
        <v>0</v>
      </c>
      <c r="O39" s="33">
        <f t="shared" si="46"/>
        <v>0</v>
      </c>
      <c r="P39" s="43">
        <f t="shared" si="43"/>
        <v>9961.9047619047615</v>
      </c>
      <c r="Q39" s="43">
        <f t="shared" si="44"/>
        <v>7343.8717857142856</v>
      </c>
      <c r="R39" s="43">
        <f>R37</f>
        <v>9509.09</v>
      </c>
      <c r="S39" s="85">
        <f t="shared" ref="S39:U39" si="47">S37</f>
        <v>88</v>
      </c>
      <c r="T39" s="43">
        <f t="shared" si="47"/>
        <v>10822.55</v>
      </c>
      <c r="U39" s="88">
        <f t="shared" si="47"/>
        <v>68</v>
      </c>
      <c r="V39" s="43">
        <f t="shared" si="2"/>
        <v>3571.5899999999965</v>
      </c>
      <c r="W39" s="43">
        <f>W37</f>
        <v>9850</v>
      </c>
      <c r="X39" s="34">
        <f t="shared" si="7"/>
        <v>4.7084130019120457E-2</v>
      </c>
      <c r="Y39" s="43">
        <f>Y37</f>
        <v>6271</v>
      </c>
      <c r="Z39" s="35">
        <f t="shared" si="8"/>
        <v>3.0496758692050385E-2</v>
      </c>
    </row>
    <row r="40" spans="1:26" ht="15.75">
      <c r="A40" s="53"/>
      <c r="B40" s="51"/>
      <c r="C40" s="36" t="s">
        <v>74</v>
      </c>
      <c r="D40" s="27">
        <v>1</v>
      </c>
      <c r="E40" s="38">
        <v>0</v>
      </c>
      <c r="F40" s="38">
        <v>21</v>
      </c>
      <c r="G40" s="38">
        <v>21</v>
      </c>
      <c r="H40" s="41">
        <f t="shared" si="41"/>
        <v>192900</v>
      </c>
      <c r="I40" s="41">
        <f t="shared" si="42"/>
        <v>188555.4</v>
      </c>
      <c r="J40" s="38">
        <v>0</v>
      </c>
      <c r="K40" s="38">
        <v>0</v>
      </c>
      <c r="L40" s="41">
        <v>192900</v>
      </c>
      <c r="M40" s="41">
        <v>188555.4</v>
      </c>
      <c r="N40" s="27">
        <v>0</v>
      </c>
      <c r="O40" s="27">
        <v>0</v>
      </c>
      <c r="P40" s="41">
        <f t="shared" si="43"/>
        <v>9185.7142857142862</v>
      </c>
      <c r="Q40" s="41">
        <f t="shared" si="44"/>
        <v>8978.8285714285703</v>
      </c>
      <c r="R40" s="41">
        <v>10152.629999999999</v>
      </c>
      <c r="S40" s="83">
        <v>90</v>
      </c>
      <c r="T40" s="41">
        <v>8978.83</v>
      </c>
      <c r="U40" s="27">
        <v>100</v>
      </c>
      <c r="V40" s="41">
        <f t="shared" si="2"/>
        <v>4344.6000000000058</v>
      </c>
      <c r="W40" s="41">
        <v>8400</v>
      </c>
      <c r="X40" s="28">
        <f t="shared" si="7"/>
        <v>4.3545878693623641E-2</v>
      </c>
      <c r="Y40" s="41">
        <v>5958.5</v>
      </c>
      <c r="Z40" s="29">
        <f t="shared" si="8"/>
        <v>3.1600792127936934E-2</v>
      </c>
    </row>
    <row r="41" spans="1:26" ht="15.75">
      <c r="A41" s="54">
        <v>11</v>
      </c>
      <c r="B41" s="52" t="s">
        <v>90</v>
      </c>
      <c r="C41" s="37" t="s">
        <v>75</v>
      </c>
      <c r="D41" s="30">
        <v>2</v>
      </c>
      <c r="E41" s="39"/>
      <c r="F41" s="39"/>
      <c r="G41" s="39"/>
      <c r="H41" s="42">
        <f t="shared" si="41"/>
        <v>0</v>
      </c>
      <c r="I41" s="42">
        <f t="shared" si="42"/>
        <v>0</v>
      </c>
      <c r="J41" s="39"/>
      <c r="K41" s="39"/>
      <c r="L41" s="42"/>
      <c r="M41" s="42"/>
      <c r="N41" s="30"/>
      <c r="O41" s="30"/>
      <c r="P41" s="42"/>
      <c r="Q41" s="42"/>
      <c r="R41" s="42"/>
      <c r="S41" s="84"/>
      <c r="T41" s="42"/>
      <c r="U41" s="30"/>
      <c r="V41" s="42">
        <f t="shared" si="2"/>
        <v>0</v>
      </c>
      <c r="W41" s="42"/>
      <c r="X41" s="31"/>
      <c r="Y41" s="42"/>
      <c r="Z41" s="32"/>
    </row>
    <row r="42" spans="1:26" ht="16.5" thickBot="1">
      <c r="A42" s="55"/>
      <c r="B42" s="49"/>
      <c r="C42" s="133" t="s">
        <v>76</v>
      </c>
      <c r="D42" s="134"/>
      <c r="E42" s="40">
        <f>E40</f>
        <v>0</v>
      </c>
      <c r="F42" s="40">
        <f t="shared" ref="F42:G42" si="48">F40</f>
        <v>21</v>
      </c>
      <c r="G42" s="40">
        <f t="shared" si="48"/>
        <v>21</v>
      </c>
      <c r="H42" s="43">
        <f t="shared" si="41"/>
        <v>192900</v>
      </c>
      <c r="I42" s="43">
        <f t="shared" si="42"/>
        <v>188555.4</v>
      </c>
      <c r="J42" s="40">
        <f>J40</f>
        <v>0</v>
      </c>
      <c r="K42" s="40">
        <f t="shared" ref="K42:O42" si="49">K40</f>
        <v>0</v>
      </c>
      <c r="L42" s="43">
        <f t="shared" si="49"/>
        <v>192900</v>
      </c>
      <c r="M42" s="43">
        <f t="shared" si="49"/>
        <v>188555.4</v>
      </c>
      <c r="N42" s="33">
        <f t="shared" si="49"/>
        <v>0</v>
      </c>
      <c r="O42" s="33">
        <f t="shared" si="49"/>
        <v>0</v>
      </c>
      <c r="P42" s="43">
        <f t="shared" si="43"/>
        <v>9185.7142857142862</v>
      </c>
      <c r="Q42" s="43">
        <f t="shared" si="44"/>
        <v>8978.8285714285703</v>
      </c>
      <c r="R42" s="43">
        <f>R40</f>
        <v>10152.629999999999</v>
      </c>
      <c r="S42" s="85">
        <f t="shared" ref="S42:U42" si="50">S40</f>
        <v>90</v>
      </c>
      <c r="T42" s="43">
        <f t="shared" si="50"/>
        <v>8978.83</v>
      </c>
      <c r="U42" s="33">
        <f t="shared" si="50"/>
        <v>100</v>
      </c>
      <c r="V42" s="43">
        <f t="shared" si="2"/>
        <v>4344.6000000000058</v>
      </c>
      <c r="W42" s="43">
        <f>W40</f>
        <v>8400</v>
      </c>
      <c r="X42" s="34">
        <f t="shared" si="7"/>
        <v>4.3545878693623641E-2</v>
      </c>
      <c r="Y42" s="43">
        <f>Y40</f>
        <v>5958.5</v>
      </c>
      <c r="Z42" s="35">
        <f t="shared" si="8"/>
        <v>3.1600792127936934E-2</v>
      </c>
    </row>
    <row r="43" spans="1:26" ht="15.75" customHeight="1">
      <c r="A43" s="53"/>
      <c r="B43" s="130" t="s">
        <v>91</v>
      </c>
      <c r="C43" s="36" t="s">
        <v>74</v>
      </c>
      <c r="D43" s="27">
        <v>1</v>
      </c>
      <c r="E43" s="38">
        <v>0</v>
      </c>
      <c r="F43" s="38">
        <v>13</v>
      </c>
      <c r="G43" s="38">
        <v>13</v>
      </c>
      <c r="H43" s="41">
        <f t="shared" si="41"/>
        <v>116000</v>
      </c>
      <c r="I43" s="41">
        <f t="shared" si="42"/>
        <v>116301.78</v>
      </c>
      <c r="J43" s="38">
        <v>0</v>
      </c>
      <c r="K43" s="38">
        <v>0</v>
      </c>
      <c r="L43" s="41">
        <v>116000</v>
      </c>
      <c r="M43" s="41">
        <v>116301.78</v>
      </c>
      <c r="N43" s="27">
        <v>0</v>
      </c>
      <c r="O43" s="27">
        <v>0</v>
      </c>
      <c r="P43" s="41">
        <f t="shared" si="43"/>
        <v>8923.0769230769238</v>
      </c>
      <c r="Q43" s="41">
        <f t="shared" si="44"/>
        <v>8946.290769230769</v>
      </c>
      <c r="R43" s="41">
        <v>11600</v>
      </c>
      <c r="S43" s="83">
        <v>80.430000000000007</v>
      </c>
      <c r="T43" s="41">
        <v>9691.82</v>
      </c>
      <c r="U43" s="27">
        <v>92.31</v>
      </c>
      <c r="V43" s="41">
        <f t="shared" si="2"/>
        <v>-301.77999999999884</v>
      </c>
      <c r="W43" s="41">
        <v>15652</v>
      </c>
      <c r="X43" s="28">
        <f t="shared" si="7"/>
        <v>0.13493103448275862</v>
      </c>
      <c r="Y43" s="41">
        <v>16581.990000000002</v>
      </c>
      <c r="Z43" s="29">
        <f t="shared" si="8"/>
        <v>0.14257726751903541</v>
      </c>
    </row>
    <row r="44" spans="1:26" ht="15.75" customHeight="1">
      <c r="A44" s="54">
        <v>12</v>
      </c>
      <c r="B44" s="131"/>
      <c r="C44" s="37" t="s">
        <v>75</v>
      </c>
      <c r="D44" s="30">
        <v>2</v>
      </c>
      <c r="E44" s="39"/>
      <c r="F44" s="39"/>
      <c r="G44" s="39"/>
      <c r="H44" s="42">
        <f t="shared" si="41"/>
        <v>0</v>
      </c>
      <c r="I44" s="42">
        <f t="shared" si="42"/>
        <v>0</v>
      </c>
      <c r="J44" s="39"/>
      <c r="K44" s="39"/>
      <c r="L44" s="42"/>
      <c r="M44" s="42"/>
      <c r="N44" s="30"/>
      <c r="O44" s="30"/>
      <c r="P44" s="42"/>
      <c r="Q44" s="42"/>
      <c r="R44" s="42"/>
      <c r="S44" s="84"/>
      <c r="T44" s="42"/>
      <c r="U44" s="30"/>
      <c r="V44" s="42">
        <f t="shared" si="2"/>
        <v>0</v>
      </c>
      <c r="W44" s="42"/>
      <c r="X44" s="31"/>
      <c r="Y44" s="42"/>
      <c r="Z44" s="32"/>
    </row>
    <row r="45" spans="1:26" ht="16.5" thickBot="1">
      <c r="A45" s="55"/>
      <c r="B45" s="132"/>
      <c r="C45" s="133" t="s">
        <v>76</v>
      </c>
      <c r="D45" s="134"/>
      <c r="E45" s="40">
        <f>E43</f>
        <v>0</v>
      </c>
      <c r="F45" s="40">
        <f t="shared" ref="F45:G45" si="51">F43</f>
        <v>13</v>
      </c>
      <c r="G45" s="40">
        <f t="shared" si="51"/>
        <v>13</v>
      </c>
      <c r="H45" s="43">
        <f t="shared" si="41"/>
        <v>116000</v>
      </c>
      <c r="I45" s="43">
        <f t="shared" si="42"/>
        <v>116301.78</v>
      </c>
      <c r="J45" s="40">
        <f>J43</f>
        <v>0</v>
      </c>
      <c r="K45" s="40">
        <f t="shared" ref="K45:N45" si="52">K43</f>
        <v>0</v>
      </c>
      <c r="L45" s="43">
        <f t="shared" si="52"/>
        <v>116000</v>
      </c>
      <c r="M45" s="43">
        <f t="shared" si="52"/>
        <v>116301.78</v>
      </c>
      <c r="N45" s="33">
        <f t="shared" si="52"/>
        <v>0</v>
      </c>
      <c r="O45" s="33"/>
      <c r="P45" s="43">
        <f t="shared" si="43"/>
        <v>8923.0769230769238</v>
      </c>
      <c r="Q45" s="43">
        <f t="shared" si="44"/>
        <v>8946.290769230769</v>
      </c>
      <c r="R45" s="43">
        <f>R43</f>
        <v>11600</v>
      </c>
      <c r="S45" s="85">
        <f t="shared" ref="S45:U45" si="53">S43</f>
        <v>80.430000000000007</v>
      </c>
      <c r="T45" s="43">
        <f t="shared" si="53"/>
        <v>9691.82</v>
      </c>
      <c r="U45" s="33">
        <f t="shared" si="53"/>
        <v>92.31</v>
      </c>
      <c r="V45" s="43">
        <f t="shared" si="2"/>
        <v>-301.77999999999884</v>
      </c>
      <c r="W45" s="43">
        <f>W43</f>
        <v>15652</v>
      </c>
      <c r="X45" s="34">
        <f t="shared" si="7"/>
        <v>0.13493103448275862</v>
      </c>
      <c r="Y45" s="43">
        <f>Y43</f>
        <v>16581.990000000002</v>
      </c>
      <c r="Z45" s="35">
        <f t="shared" si="8"/>
        <v>0.14257726751903541</v>
      </c>
    </row>
    <row r="46" spans="1:26" ht="15.75">
      <c r="A46" s="53"/>
      <c r="B46" s="51"/>
      <c r="C46" s="36" t="s">
        <v>74</v>
      </c>
      <c r="D46" s="27">
        <v>1</v>
      </c>
      <c r="E46" s="38">
        <v>0</v>
      </c>
      <c r="F46" s="38">
        <v>10</v>
      </c>
      <c r="G46" s="38">
        <v>10</v>
      </c>
      <c r="H46" s="41">
        <f t="shared" si="41"/>
        <v>128600</v>
      </c>
      <c r="I46" s="41">
        <f t="shared" si="42"/>
        <v>75442.559999999998</v>
      </c>
      <c r="J46" s="38">
        <v>0</v>
      </c>
      <c r="K46" s="38">
        <v>0</v>
      </c>
      <c r="L46" s="41">
        <v>128600</v>
      </c>
      <c r="M46" s="41">
        <v>75442.559999999998</v>
      </c>
      <c r="N46" s="27">
        <v>0</v>
      </c>
      <c r="O46" s="27">
        <v>0</v>
      </c>
      <c r="P46" s="41">
        <f t="shared" si="43"/>
        <v>12860</v>
      </c>
      <c r="Q46" s="41">
        <f t="shared" si="44"/>
        <v>7544.2559999999994</v>
      </c>
      <c r="R46" s="41">
        <v>16075</v>
      </c>
      <c r="S46" s="83">
        <v>80</v>
      </c>
      <c r="T46" s="41">
        <v>10777.51</v>
      </c>
      <c r="U46" s="86">
        <v>80</v>
      </c>
      <c r="V46" s="41">
        <f t="shared" si="2"/>
        <v>53157.440000000002</v>
      </c>
      <c r="W46" s="41">
        <v>12500</v>
      </c>
      <c r="X46" s="28">
        <f t="shared" si="7"/>
        <v>9.7200622083981336E-2</v>
      </c>
      <c r="Y46" s="41">
        <v>10117.76</v>
      </c>
      <c r="Z46" s="29">
        <f t="shared" si="8"/>
        <v>0.13411209799879539</v>
      </c>
    </row>
    <row r="47" spans="1:26" ht="15.75">
      <c r="A47" s="54">
        <v>13</v>
      </c>
      <c r="B47" s="52" t="s">
        <v>92</v>
      </c>
      <c r="C47" s="37" t="s">
        <v>75</v>
      </c>
      <c r="D47" s="30">
        <v>2</v>
      </c>
      <c r="E47" s="39"/>
      <c r="F47" s="39"/>
      <c r="G47" s="39"/>
      <c r="H47" s="42">
        <f t="shared" si="41"/>
        <v>0</v>
      </c>
      <c r="I47" s="42">
        <f t="shared" si="42"/>
        <v>0</v>
      </c>
      <c r="J47" s="39"/>
      <c r="K47" s="39"/>
      <c r="L47" s="42"/>
      <c r="M47" s="42"/>
      <c r="N47" s="30"/>
      <c r="O47" s="30"/>
      <c r="P47" s="42"/>
      <c r="Q47" s="42"/>
      <c r="R47" s="42"/>
      <c r="S47" s="84"/>
      <c r="T47" s="42"/>
      <c r="U47" s="87"/>
      <c r="V47" s="42">
        <f t="shared" si="2"/>
        <v>0</v>
      </c>
      <c r="W47" s="42"/>
      <c r="X47" s="31"/>
      <c r="Y47" s="42"/>
      <c r="Z47" s="32"/>
    </row>
    <row r="48" spans="1:26" ht="16.5" thickBot="1">
      <c r="A48" s="55"/>
      <c r="B48" s="49"/>
      <c r="C48" s="133" t="s">
        <v>76</v>
      </c>
      <c r="D48" s="134"/>
      <c r="E48" s="40">
        <f>E46</f>
        <v>0</v>
      </c>
      <c r="F48" s="40">
        <f t="shared" ref="F48:G48" si="54">F46</f>
        <v>10</v>
      </c>
      <c r="G48" s="40">
        <f t="shared" si="54"/>
        <v>10</v>
      </c>
      <c r="H48" s="43">
        <f t="shared" si="41"/>
        <v>128600</v>
      </c>
      <c r="I48" s="43">
        <f t="shared" si="42"/>
        <v>75442.559999999998</v>
      </c>
      <c r="J48" s="40">
        <f>J46</f>
        <v>0</v>
      </c>
      <c r="K48" s="40">
        <f t="shared" ref="K48:O48" si="55">K46</f>
        <v>0</v>
      </c>
      <c r="L48" s="43">
        <f t="shared" si="55"/>
        <v>128600</v>
      </c>
      <c r="M48" s="43">
        <f t="shared" si="55"/>
        <v>75442.559999999998</v>
      </c>
      <c r="N48" s="33">
        <f t="shared" si="55"/>
        <v>0</v>
      </c>
      <c r="O48" s="33">
        <f t="shared" si="55"/>
        <v>0</v>
      </c>
      <c r="P48" s="43">
        <f t="shared" si="43"/>
        <v>12860</v>
      </c>
      <c r="Q48" s="43">
        <f t="shared" si="44"/>
        <v>7544.2559999999994</v>
      </c>
      <c r="R48" s="43">
        <f>R46</f>
        <v>16075</v>
      </c>
      <c r="S48" s="85">
        <f t="shared" ref="S48:U48" si="56">S46</f>
        <v>80</v>
      </c>
      <c r="T48" s="43">
        <f t="shared" si="56"/>
        <v>10777.51</v>
      </c>
      <c r="U48" s="88">
        <f t="shared" si="56"/>
        <v>80</v>
      </c>
      <c r="V48" s="43">
        <f t="shared" si="2"/>
        <v>53157.440000000002</v>
      </c>
      <c r="W48" s="43">
        <f>W46</f>
        <v>12500</v>
      </c>
      <c r="X48" s="34">
        <f t="shared" si="7"/>
        <v>9.7200622083981336E-2</v>
      </c>
      <c r="Y48" s="43">
        <f>Y46</f>
        <v>10117.76</v>
      </c>
      <c r="Z48" s="35">
        <f t="shared" si="8"/>
        <v>0.13411209799879539</v>
      </c>
    </row>
    <row r="49" spans="1:26" ht="30" customHeight="1" thickBot="1">
      <c r="A49" s="167" t="s">
        <v>79</v>
      </c>
      <c r="B49" s="168"/>
      <c r="C49" s="168"/>
      <c r="D49" s="169"/>
      <c r="E49" s="56">
        <f t="shared" ref="E49:K49" si="57">E10+E13+E16+E19+E22+E25+E28+E31+E34+E37+E40+E43+E46</f>
        <v>0</v>
      </c>
      <c r="F49" s="56">
        <f t="shared" si="57"/>
        <v>182</v>
      </c>
      <c r="G49" s="56">
        <f t="shared" si="57"/>
        <v>193</v>
      </c>
      <c r="H49" s="57">
        <f t="shared" si="57"/>
        <v>1951200</v>
      </c>
      <c r="I49" s="57">
        <f t="shared" si="57"/>
        <v>1779586.3599999999</v>
      </c>
      <c r="J49" s="56">
        <f t="shared" si="57"/>
        <v>0</v>
      </c>
      <c r="K49" s="56">
        <f t="shared" si="57"/>
        <v>0</v>
      </c>
      <c r="L49" s="57">
        <f>L10+L13+L16+L19+L22+L25+L28+L31+L34+L37+L40+L43+L46</f>
        <v>1951200</v>
      </c>
      <c r="M49" s="57">
        <f t="shared" ref="M49:O49" si="58">M10+M13+M16+M19+M22+M25+M28+M31+M34+M37+M40+M43+M46</f>
        <v>1779586.3599999999</v>
      </c>
      <c r="N49" s="58">
        <f t="shared" si="58"/>
        <v>0</v>
      </c>
      <c r="O49" s="58">
        <f t="shared" si="58"/>
        <v>0</v>
      </c>
      <c r="P49" s="57">
        <f t="shared" si="4"/>
        <v>10720.879120879121</v>
      </c>
      <c r="Q49" s="57">
        <f t="shared" si="5"/>
        <v>9220.6547150259066</v>
      </c>
      <c r="R49" s="57">
        <v>12271.7</v>
      </c>
      <c r="S49" s="58">
        <v>87.36</v>
      </c>
      <c r="T49" s="57">
        <v>11263.2</v>
      </c>
      <c r="U49" s="58">
        <v>81.87</v>
      </c>
      <c r="V49" s="57">
        <f t="shared" si="2"/>
        <v>171613.64000000013</v>
      </c>
      <c r="W49" s="57">
        <f>W12+W15+W18+W21+W24+W27+W30+W33+W36+W39+W42+W45+W48</f>
        <v>182077</v>
      </c>
      <c r="X49" s="59">
        <f t="shared" si="7"/>
        <v>9.3315395653956537E-2</v>
      </c>
      <c r="Y49" s="57">
        <f>Y12+Y15+Y18+Y21+Y24+Y27+Y30+Y33+Y36+Y39+Y42+Y45+Y48</f>
        <v>132333.38</v>
      </c>
      <c r="Z49" s="60">
        <f t="shared" si="8"/>
        <v>7.4361875868727167E-2</v>
      </c>
    </row>
    <row r="52" spans="1:26" ht="47.25" customHeight="1">
      <c r="A52" s="10" t="s">
        <v>49</v>
      </c>
      <c r="B52" s="162" t="s">
        <v>95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26" ht="49.5" customHeight="1">
      <c r="A53" s="10" t="s">
        <v>50</v>
      </c>
      <c r="B53" s="162" t="s">
        <v>52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1:26" ht="34.5" customHeight="1">
      <c r="A54" s="10" t="s">
        <v>51</v>
      </c>
      <c r="B54" s="162" t="s">
        <v>53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1:26">
      <c r="B55" s="8"/>
    </row>
    <row r="57" spans="1:26">
      <c r="G57" s="9"/>
      <c r="H57" s="9"/>
      <c r="I57" s="9"/>
    </row>
    <row r="61" spans="1:26" ht="15">
      <c r="G61" s="21"/>
    </row>
  </sheetData>
  <mergeCells count="40">
    <mergeCell ref="B53:M53"/>
    <mergeCell ref="B54:M54"/>
    <mergeCell ref="J7:K7"/>
    <mergeCell ref="L7:M7"/>
    <mergeCell ref="N7:O7"/>
    <mergeCell ref="C18:D18"/>
    <mergeCell ref="C15:D15"/>
    <mergeCell ref="C12:D12"/>
    <mergeCell ref="B52:M52"/>
    <mergeCell ref="A49:D49"/>
    <mergeCell ref="B9:D9"/>
    <mergeCell ref="A5:A8"/>
    <mergeCell ref="B5:D8"/>
    <mergeCell ref="F5:G7"/>
    <mergeCell ref="E5:E8"/>
    <mergeCell ref="C21:D21"/>
    <mergeCell ref="R7:S7"/>
    <mergeCell ref="T7:U7"/>
    <mergeCell ref="P5:Q7"/>
    <mergeCell ref="R5:U6"/>
    <mergeCell ref="H6:I7"/>
    <mergeCell ref="H5:O5"/>
    <mergeCell ref="J6:O6"/>
    <mergeCell ref="V5:V7"/>
    <mergeCell ref="W7:W8"/>
    <mergeCell ref="X7:X8"/>
    <mergeCell ref="W6:X6"/>
    <mergeCell ref="Y6:Z6"/>
    <mergeCell ref="Y7:Y8"/>
    <mergeCell ref="Z7:Z8"/>
    <mergeCell ref="C24:D24"/>
    <mergeCell ref="C27:D27"/>
    <mergeCell ref="C30:D30"/>
    <mergeCell ref="C33:D33"/>
    <mergeCell ref="C36:D36"/>
    <mergeCell ref="B43:B45"/>
    <mergeCell ref="C39:D39"/>
    <mergeCell ref="C42:D42"/>
    <mergeCell ref="C45:D45"/>
    <mergeCell ref="C48:D48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L47" sqref="L47"/>
    </sheetView>
  </sheetViews>
  <sheetFormatPr defaultRowHeight="14.25"/>
  <cols>
    <col min="1" max="1" width="4.375" customWidth="1"/>
    <col min="2" max="2" width="20.25" customWidth="1"/>
    <col min="3" max="3" width="10.375" customWidth="1"/>
    <col min="4" max="4" width="4.375" customWidth="1"/>
  </cols>
  <sheetData>
    <row r="1" spans="1:17" ht="15">
      <c r="A1" s="22" t="s">
        <v>78</v>
      </c>
    </row>
    <row r="3" spans="1:17">
      <c r="A3" t="s">
        <v>72</v>
      </c>
    </row>
    <row r="5" spans="1:17" ht="96.75" thickBot="1">
      <c r="A5" s="24" t="s">
        <v>0</v>
      </c>
      <c r="B5" s="185" t="s">
        <v>37</v>
      </c>
      <c r="C5" s="186"/>
      <c r="D5" s="187"/>
      <c r="E5" s="69" t="s">
        <v>57</v>
      </c>
      <c r="F5" s="69" t="s">
        <v>59</v>
      </c>
      <c r="G5" s="69" t="s">
        <v>58</v>
      </c>
      <c r="H5" s="69" t="s">
        <v>60</v>
      </c>
      <c r="I5" s="69" t="s">
        <v>5</v>
      </c>
      <c r="J5" s="69" t="s">
        <v>61</v>
      </c>
      <c r="K5" s="69" t="s">
        <v>4</v>
      </c>
      <c r="L5" s="69" t="s">
        <v>1</v>
      </c>
      <c r="M5" s="69" t="s">
        <v>2</v>
      </c>
      <c r="N5" s="69" t="s">
        <v>6</v>
      </c>
      <c r="O5" s="70" t="s">
        <v>3</v>
      </c>
      <c r="P5" s="69" t="s">
        <v>96</v>
      </c>
      <c r="Q5" s="71" t="s">
        <v>68</v>
      </c>
    </row>
    <row r="6" spans="1:17" ht="14.25" customHeight="1">
      <c r="A6" s="44"/>
      <c r="B6" s="45"/>
      <c r="C6" s="72" t="s">
        <v>74</v>
      </c>
      <c r="D6" s="73">
        <v>1</v>
      </c>
      <c r="E6" s="74"/>
      <c r="F6" s="74">
        <v>18</v>
      </c>
      <c r="G6" s="74">
        <v>18</v>
      </c>
      <c r="H6" s="74"/>
      <c r="I6" s="74"/>
      <c r="J6" s="74"/>
      <c r="K6" s="74"/>
      <c r="L6" s="74"/>
      <c r="M6" s="74"/>
      <c r="N6" s="74"/>
      <c r="O6" s="75">
        <v>18</v>
      </c>
      <c r="P6" s="75">
        <v>18</v>
      </c>
      <c r="Q6" s="76"/>
    </row>
    <row r="7" spans="1:17" ht="14.25" customHeight="1">
      <c r="A7" s="46">
        <v>1</v>
      </c>
      <c r="B7" s="47" t="s">
        <v>80</v>
      </c>
      <c r="C7" s="62" t="s">
        <v>75</v>
      </c>
      <c r="D7" s="61">
        <v>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5"/>
      <c r="P7" s="65"/>
      <c r="Q7" s="77"/>
    </row>
    <row r="8" spans="1:17" ht="14.25" customHeight="1" thickBot="1">
      <c r="A8" s="48"/>
      <c r="B8" s="49"/>
      <c r="C8" s="188" t="s">
        <v>76</v>
      </c>
      <c r="D8" s="189"/>
      <c r="E8" s="68">
        <f>E6</f>
        <v>0</v>
      </c>
      <c r="F8" s="68">
        <f t="shared" ref="F8:Q8" si="0">F6</f>
        <v>18</v>
      </c>
      <c r="G8" s="68">
        <f t="shared" si="0"/>
        <v>18</v>
      </c>
      <c r="H8" s="68">
        <f t="shared" si="0"/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18</v>
      </c>
      <c r="P8" s="68">
        <f t="shared" si="0"/>
        <v>18</v>
      </c>
      <c r="Q8" s="68">
        <f t="shared" si="0"/>
        <v>0</v>
      </c>
    </row>
    <row r="9" spans="1:17" ht="14.25" customHeight="1">
      <c r="A9" s="50"/>
      <c r="B9" s="130" t="s">
        <v>81</v>
      </c>
      <c r="C9" s="72" t="s">
        <v>74</v>
      </c>
      <c r="D9" s="78">
        <v>1</v>
      </c>
      <c r="E9" s="79"/>
      <c r="F9" s="79">
        <v>12</v>
      </c>
      <c r="G9" s="79"/>
      <c r="H9" s="79"/>
      <c r="I9" s="79"/>
      <c r="J9" s="79">
        <v>10</v>
      </c>
      <c r="K9" s="79"/>
      <c r="L9" s="79">
        <v>2</v>
      </c>
      <c r="M9" s="79"/>
      <c r="N9" s="79"/>
      <c r="O9" s="79"/>
      <c r="P9" s="80"/>
      <c r="Q9" s="76"/>
    </row>
    <row r="10" spans="1:17" ht="14.25" customHeight="1">
      <c r="A10" s="46">
        <v>2</v>
      </c>
      <c r="B10" s="131"/>
      <c r="C10" s="62" t="s">
        <v>75</v>
      </c>
      <c r="D10" s="63">
        <v>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77"/>
    </row>
    <row r="11" spans="1:17" ht="14.25" customHeight="1" thickBot="1">
      <c r="A11" s="48"/>
      <c r="B11" s="132"/>
      <c r="C11" s="188" t="s">
        <v>76</v>
      </c>
      <c r="D11" s="189"/>
      <c r="E11" s="68">
        <f>E9</f>
        <v>0</v>
      </c>
      <c r="F11" s="68">
        <f t="shared" ref="F11:Q11" si="1">F9</f>
        <v>12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10</v>
      </c>
      <c r="K11" s="68">
        <f t="shared" si="1"/>
        <v>0</v>
      </c>
      <c r="L11" s="68">
        <f t="shared" si="1"/>
        <v>2</v>
      </c>
      <c r="M11" s="68">
        <f t="shared" si="1"/>
        <v>0</v>
      </c>
      <c r="N11" s="68">
        <f t="shared" si="1"/>
        <v>0</v>
      </c>
      <c r="O11" s="68">
        <f t="shared" si="1"/>
        <v>0</v>
      </c>
      <c r="P11" s="68">
        <f t="shared" si="1"/>
        <v>0</v>
      </c>
      <c r="Q11" s="68">
        <f t="shared" si="1"/>
        <v>0</v>
      </c>
    </row>
    <row r="12" spans="1:17" ht="14.25" customHeight="1">
      <c r="A12" s="53"/>
      <c r="B12" s="51"/>
      <c r="C12" s="72" t="s">
        <v>74</v>
      </c>
      <c r="D12" s="78">
        <v>1</v>
      </c>
      <c r="E12" s="79">
        <v>14</v>
      </c>
      <c r="F12" s="79">
        <v>14</v>
      </c>
      <c r="G12" s="79">
        <v>11</v>
      </c>
      <c r="H12" s="79">
        <v>3</v>
      </c>
      <c r="I12" s="79"/>
      <c r="J12" s="79">
        <v>9</v>
      </c>
      <c r="K12" s="79"/>
      <c r="L12" s="79">
        <v>2</v>
      </c>
      <c r="M12" s="79">
        <v>2</v>
      </c>
      <c r="N12" s="79"/>
      <c r="O12" s="79"/>
      <c r="P12" s="80"/>
      <c r="Q12" s="76"/>
    </row>
    <row r="13" spans="1:17" ht="14.25" customHeight="1">
      <c r="A13" s="54">
        <v>3</v>
      </c>
      <c r="B13" s="52" t="s">
        <v>82</v>
      </c>
      <c r="C13" s="62" t="s">
        <v>75</v>
      </c>
      <c r="D13" s="63">
        <v>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77"/>
    </row>
    <row r="14" spans="1:17" ht="14.25" customHeight="1" thickBot="1">
      <c r="A14" s="55"/>
      <c r="B14" s="49"/>
      <c r="C14" s="188" t="s">
        <v>76</v>
      </c>
      <c r="D14" s="189"/>
      <c r="E14" s="68">
        <f>E12</f>
        <v>14</v>
      </c>
      <c r="F14" s="68">
        <f t="shared" ref="F14:Q14" si="2">F12</f>
        <v>14</v>
      </c>
      <c r="G14" s="68">
        <f t="shared" si="2"/>
        <v>11</v>
      </c>
      <c r="H14" s="68">
        <f t="shared" si="2"/>
        <v>3</v>
      </c>
      <c r="I14" s="68">
        <f t="shared" si="2"/>
        <v>0</v>
      </c>
      <c r="J14" s="68">
        <f t="shared" si="2"/>
        <v>9</v>
      </c>
      <c r="K14" s="68">
        <f t="shared" si="2"/>
        <v>0</v>
      </c>
      <c r="L14" s="68">
        <f t="shared" si="2"/>
        <v>2</v>
      </c>
      <c r="M14" s="68">
        <f t="shared" si="2"/>
        <v>2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68">
        <f t="shared" si="2"/>
        <v>0</v>
      </c>
    </row>
    <row r="15" spans="1:17" ht="14.25" customHeight="1">
      <c r="A15" s="53"/>
      <c r="B15" s="51"/>
      <c r="C15" s="72" t="s">
        <v>74</v>
      </c>
      <c r="D15" s="73">
        <v>1</v>
      </c>
      <c r="E15" s="74"/>
      <c r="F15" s="74">
        <v>11</v>
      </c>
      <c r="G15" s="74"/>
      <c r="H15" s="74"/>
      <c r="I15" s="74"/>
      <c r="J15" s="74">
        <v>9</v>
      </c>
      <c r="K15" s="74"/>
      <c r="L15" s="74">
        <v>2</v>
      </c>
      <c r="M15" s="74"/>
      <c r="N15" s="74"/>
      <c r="O15" s="75"/>
      <c r="P15" s="75"/>
      <c r="Q15" s="76"/>
    </row>
    <row r="16" spans="1:17" ht="14.25" customHeight="1">
      <c r="A16" s="54">
        <v>4</v>
      </c>
      <c r="B16" s="52" t="s">
        <v>83</v>
      </c>
      <c r="C16" s="62" t="s">
        <v>75</v>
      </c>
      <c r="D16" s="61">
        <v>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77"/>
    </row>
    <row r="17" spans="1:17" ht="14.25" customHeight="1" thickBot="1">
      <c r="A17" s="55"/>
      <c r="B17" s="49"/>
      <c r="C17" s="188" t="s">
        <v>76</v>
      </c>
      <c r="D17" s="189"/>
      <c r="E17" s="68">
        <f>E15</f>
        <v>0</v>
      </c>
      <c r="F17" s="68">
        <f t="shared" ref="F17:Q17" si="3">F15</f>
        <v>11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 t="shared" si="3"/>
        <v>9</v>
      </c>
      <c r="K17" s="68">
        <f t="shared" si="3"/>
        <v>0</v>
      </c>
      <c r="L17" s="68">
        <f t="shared" si="3"/>
        <v>2</v>
      </c>
      <c r="M17" s="68">
        <f t="shared" si="3"/>
        <v>0</v>
      </c>
      <c r="N17" s="68">
        <f t="shared" si="3"/>
        <v>0</v>
      </c>
      <c r="O17" s="68">
        <f t="shared" si="3"/>
        <v>0</v>
      </c>
      <c r="P17" s="68">
        <f t="shared" si="3"/>
        <v>0</v>
      </c>
      <c r="Q17" s="68">
        <f t="shared" si="3"/>
        <v>0</v>
      </c>
    </row>
    <row r="18" spans="1:17" ht="14.25" customHeight="1">
      <c r="A18" s="53"/>
      <c r="B18" s="51"/>
      <c r="C18" s="72" t="s">
        <v>74</v>
      </c>
      <c r="D18" s="73">
        <v>1</v>
      </c>
      <c r="E18" s="74">
        <v>15</v>
      </c>
      <c r="F18" s="74">
        <v>15</v>
      </c>
      <c r="G18" s="74">
        <v>12</v>
      </c>
      <c r="H18" s="74">
        <v>2</v>
      </c>
      <c r="I18" s="74"/>
      <c r="J18" s="74">
        <v>11</v>
      </c>
      <c r="K18" s="74"/>
      <c r="L18" s="74"/>
      <c r="M18" s="74">
        <v>3</v>
      </c>
      <c r="N18" s="74"/>
      <c r="O18" s="75"/>
      <c r="P18" s="75"/>
      <c r="Q18" s="76"/>
    </row>
    <row r="19" spans="1:17" ht="14.25" customHeight="1">
      <c r="A19" s="54">
        <v>5</v>
      </c>
      <c r="B19" s="52" t="s">
        <v>84</v>
      </c>
      <c r="C19" s="62" t="s">
        <v>75</v>
      </c>
      <c r="D19" s="61">
        <v>2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5"/>
      <c r="Q19" s="77"/>
    </row>
    <row r="20" spans="1:17" ht="14.25" customHeight="1" thickBot="1">
      <c r="A20" s="55"/>
      <c r="B20" s="49"/>
      <c r="C20" s="188" t="s">
        <v>76</v>
      </c>
      <c r="D20" s="189"/>
      <c r="E20" s="68">
        <f>E18</f>
        <v>15</v>
      </c>
      <c r="F20" s="68">
        <f t="shared" ref="F20:Q20" si="4">F18</f>
        <v>15</v>
      </c>
      <c r="G20" s="68">
        <f t="shared" si="4"/>
        <v>12</v>
      </c>
      <c r="H20" s="68">
        <f t="shared" si="4"/>
        <v>2</v>
      </c>
      <c r="I20" s="68">
        <f t="shared" si="4"/>
        <v>0</v>
      </c>
      <c r="J20" s="68">
        <f t="shared" si="4"/>
        <v>11</v>
      </c>
      <c r="K20" s="68">
        <f t="shared" si="4"/>
        <v>0</v>
      </c>
      <c r="L20" s="68">
        <f t="shared" si="4"/>
        <v>0</v>
      </c>
      <c r="M20" s="68">
        <f t="shared" si="4"/>
        <v>3</v>
      </c>
      <c r="N20" s="68">
        <f t="shared" si="4"/>
        <v>0</v>
      </c>
      <c r="O20" s="68">
        <f t="shared" si="4"/>
        <v>0</v>
      </c>
      <c r="P20" s="68">
        <f t="shared" si="4"/>
        <v>0</v>
      </c>
      <c r="Q20" s="68">
        <f t="shared" si="4"/>
        <v>0</v>
      </c>
    </row>
    <row r="21" spans="1:17" ht="14.25" customHeight="1">
      <c r="A21" s="53"/>
      <c r="B21" s="51"/>
      <c r="C21" s="72" t="s">
        <v>74</v>
      </c>
      <c r="D21" s="73">
        <v>1</v>
      </c>
      <c r="E21" s="74">
        <v>19</v>
      </c>
      <c r="F21" s="74">
        <v>19</v>
      </c>
      <c r="G21" s="74">
        <v>16</v>
      </c>
      <c r="H21" s="74">
        <v>3</v>
      </c>
      <c r="I21" s="74"/>
      <c r="J21" s="74">
        <v>11</v>
      </c>
      <c r="K21" s="74"/>
      <c r="L21" s="74">
        <v>5</v>
      </c>
      <c r="M21" s="74">
        <v>3</v>
      </c>
      <c r="N21" s="74"/>
      <c r="O21" s="75"/>
      <c r="P21" s="75"/>
      <c r="Q21" s="76"/>
    </row>
    <row r="22" spans="1:17" ht="14.25" customHeight="1">
      <c r="A22" s="54">
        <v>6</v>
      </c>
      <c r="B22" s="52" t="s">
        <v>85</v>
      </c>
      <c r="C22" s="62" t="s">
        <v>75</v>
      </c>
      <c r="D22" s="61">
        <v>2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5"/>
      <c r="Q22" s="77"/>
    </row>
    <row r="23" spans="1:17" ht="14.25" customHeight="1" thickBot="1">
      <c r="A23" s="55"/>
      <c r="B23" s="49"/>
      <c r="C23" s="188" t="s">
        <v>76</v>
      </c>
      <c r="D23" s="189"/>
      <c r="E23" s="68">
        <f>E21</f>
        <v>19</v>
      </c>
      <c r="F23" s="68">
        <f t="shared" ref="F23:Q23" si="5">F21</f>
        <v>19</v>
      </c>
      <c r="G23" s="68">
        <f t="shared" si="5"/>
        <v>16</v>
      </c>
      <c r="H23" s="68">
        <f t="shared" si="5"/>
        <v>3</v>
      </c>
      <c r="I23" s="68">
        <f t="shared" si="5"/>
        <v>0</v>
      </c>
      <c r="J23" s="68">
        <f t="shared" si="5"/>
        <v>11</v>
      </c>
      <c r="K23" s="68">
        <f t="shared" si="5"/>
        <v>0</v>
      </c>
      <c r="L23" s="68">
        <f t="shared" si="5"/>
        <v>5</v>
      </c>
      <c r="M23" s="68">
        <f t="shared" si="5"/>
        <v>3</v>
      </c>
      <c r="N23" s="68">
        <f t="shared" si="5"/>
        <v>0</v>
      </c>
      <c r="O23" s="68">
        <f t="shared" si="5"/>
        <v>0</v>
      </c>
      <c r="P23" s="68">
        <f t="shared" si="5"/>
        <v>0</v>
      </c>
      <c r="Q23" s="68">
        <f t="shared" si="5"/>
        <v>0</v>
      </c>
    </row>
    <row r="24" spans="1:17" ht="14.25" customHeight="1">
      <c r="A24" s="53"/>
      <c r="B24" s="51"/>
      <c r="C24" s="72" t="s">
        <v>74</v>
      </c>
      <c r="D24" s="73">
        <v>1</v>
      </c>
      <c r="E24" s="74">
        <v>8</v>
      </c>
      <c r="F24" s="74">
        <v>8</v>
      </c>
      <c r="G24" s="74">
        <v>6</v>
      </c>
      <c r="H24" s="74">
        <v>2</v>
      </c>
      <c r="I24" s="74"/>
      <c r="J24" s="74">
        <v>5</v>
      </c>
      <c r="K24" s="74"/>
      <c r="L24" s="74">
        <v>1</v>
      </c>
      <c r="M24" s="74">
        <v>2</v>
      </c>
      <c r="N24" s="74"/>
      <c r="O24" s="75"/>
      <c r="P24" s="75"/>
      <c r="Q24" s="76"/>
    </row>
    <row r="25" spans="1:17" ht="14.25" customHeight="1">
      <c r="A25" s="54">
        <v>7</v>
      </c>
      <c r="B25" s="52" t="s">
        <v>86</v>
      </c>
      <c r="C25" s="62" t="s">
        <v>75</v>
      </c>
      <c r="D25" s="61">
        <v>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5"/>
      <c r="Q25" s="77"/>
    </row>
    <row r="26" spans="1:17" ht="16.5" thickBot="1">
      <c r="A26" s="54"/>
      <c r="B26" s="52"/>
      <c r="C26" s="190" t="s">
        <v>76</v>
      </c>
      <c r="D26" s="191"/>
      <c r="E26" s="81">
        <f>E24</f>
        <v>8</v>
      </c>
      <c r="F26" s="81">
        <f t="shared" ref="F26:Q26" si="6">F24</f>
        <v>8</v>
      </c>
      <c r="G26" s="81">
        <f t="shared" si="6"/>
        <v>6</v>
      </c>
      <c r="H26" s="81">
        <f t="shared" si="6"/>
        <v>2</v>
      </c>
      <c r="I26" s="81">
        <f t="shared" si="6"/>
        <v>0</v>
      </c>
      <c r="J26" s="81">
        <f t="shared" si="6"/>
        <v>5</v>
      </c>
      <c r="K26" s="81">
        <f t="shared" si="6"/>
        <v>0</v>
      </c>
      <c r="L26" s="81">
        <f t="shared" si="6"/>
        <v>1</v>
      </c>
      <c r="M26" s="81">
        <f t="shared" si="6"/>
        <v>2</v>
      </c>
      <c r="N26" s="81">
        <f t="shared" si="6"/>
        <v>0</v>
      </c>
      <c r="O26" s="81">
        <f t="shared" si="6"/>
        <v>0</v>
      </c>
      <c r="P26" s="81">
        <f t="shared" si="6"/>
        <v>0</v>
      </c>
      <c r="Q26" s="81">
        <f t="shared" si="6"/>
        <v>0</v>
      </c>
    </row>
    <row r="27" spans="1:17" ht="14.25" customHeight="1">
      <c r="A27" s="53"/>
      <c r="B27" s="51"/>
      <c r="C27" s="72" t="s">
        <v>74</v>
      </c>
      <c r="D27" s="73">
        <v>1</v>
      </c>
      <c r="E27" s="74"/>
      <c r="F27" s="74">
        <v>13</v>
      </c>
      <c r="G27" s="74">
        <v>13</v>
      </c>
      <c r="H27" s="74"/>
      <c r="I27" s="74"/>
      <c r="J27" s="74"/>
      <c r="K27" s="74"/>
      <c r="L27" s="74"/>
      <c r="M27" s="74"/>
      <c r="N27" s="74"/>
      <c r="O27" s="75">
        <v>13</v>
      </c>
      <c r="P27" s="74"/>
      <c r="Q27" s="76"/>
    </row>
    <row r="28" spans="1:17" ht="14.25" customHeight="1">
      <c r="A28" s="54">
        <v>8</v>
      </c>
      <c r="B28" s="52" t="s">
        <v>87</v>
      </c>
      <c r="C28" s="62" t="s">
        <v>75</v>
      </c>
      <c r="D28" s="61">
        <v>2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64"/>
      <c r="Q28" s="77"/>
    </row>
    <row r="29" spans="1:17" ht="14.25" customHeight="1" thickBot="1">
      <c r="A29" s="55"/>
      <c r="B29" s="49"/>
      <c r="C29" s="188" t="s">
        <v>76</v>
      </c>
      <c r="D29" s="189"/>
      <c r="E29" s="68">
        <f>E27</f>
        <v>0</v>
      </c>
      <c r="F29" s="68">
        <f t="shared" ref="F29:Q29" si="7">F27</f>
        <v>13</v>
      </c>
      <c r="G29" s="68">
        <f t="shared" si="7"/>
        <v>13</v>
      </c>
      <c r="H29" s="68">
        <f t="shared" si="7"/>
        <v>0</v>
      </c>
      <c r="I29" s="68">
        <f t="shared" si="7"/>
        <v>0</v>
      </c>
      <c r="J29" s="68">
        <f t="shared" si="7"/>
        <v>0</v>
      </c>
      <c r="K29" s="68">
        <f t="shared" si="7"/>
        <v>0</v>
      </c>
      <c r="L29" s="68">
        <f t="shared" si="7"/>
        <v>0</v>
      </c>
      <c r="M29" s="68">
        <f t="shared" si="7"/>
        <v>0</v>
      </c>
      <c r="N29" s="68">
        <f t="shared" si="7"/>
        <v>0</v>
      </c>
      <c r="O29" s="68">
        <f t="shared" si="7"/>
        <v>13</v>
      </c>
      <c r="P29" s="68">
        <f t="shared" si="7"/>
        <v>0</v>
      </c>
      <c r="Q29" s="68">
        <f t="shared" si="7"/>
        <v>0</v>
      </c>
    </row>
    <row r="30" spans="1:17" ht="14.25" customHeight="1">
      <c r="A30" s="53"/>
      <c r="B30" s="51"/>
      <c r="C30" s="72" t="s">
        <v>74</v>
      </c>
      <c r="D30" s="73">
        <v>1</v>
      </c>
      <c r="E30" s="74"/>
      <c r="F30" s="74">
        <v>11</v>
      </c>
      <c r="G30" s="74"/>
      <c r="H30" s="74"/>
      <c r="I30" s="74"/>
      <c r="J30" s="74">
        <v>8</v>
      </c>
      <c r="K30" s="74"/>
      <c r="L30" s="74">
        <v>2</v>
      </c>
      <c r="M30" s="74"/>
      <c r="N30" s="74"/>
      <c r="O30" s="75"/>
      <c r="P30" s="75"/>
      <c r="Q30" s="76"/>
    </row>
    <row r="31" spans="1:17" ht="15.75">
      <c r="A31" s="54">
        <v>9</v>
      </c>
      <c r="B31" s="52" t="s">
        <v>88</v>
      </c>
      <c r="C31" s="62" t="s">
        <v>75</v>
      </c>
      <c r="D31" s="61">
        <v>2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65"/>
      <c r="Q31" s="77"/>
    </row>
    <row r="32" spans="1:17" ht="16.5" thickBot="1">
      <c r="A32" s="55"/>
      <c r="B32" s="49"/>
      <c r="C32" s="188" t="s">
        <v>76</v>
      </c>
      <c r="D32" s="189"/>
      <c r="E32" s="68">
        <f>E30</f>
        <v>0</v>
      </c>
      <c r="F32" s="68">
        <f t="shared" ref="F32:Q32" si="8">F30</f>
        <v>11</v>
      </c>
      <c r="G32" s="68">
        <f t="shared" si="8"/>
        <v>0</v>
      </c>
      <c r="H32" s="68">
        <f t="shared" si="8"/>
        <v>0</v>
      </c>
      <c r="I32" s="68">
        <f t="shared" si="8"/>
        <v>0</v>
      </c>
      <c r="J32" s="68">
        <f t="shared" si="8"/>
        <v>8</v>
      </c>
      <c r="K32" s="68">
        <f t="shared" si="8"/>
        <v>0</v>
      </c>
      <c r="L32" s="68">
        <f t="shared" si="8"/>
        <v>2</v>
      </c>
      <c r="M32" s="68">
        <f t="shared" si="8"/>
        <v>0</v>
      </c>
      <c r="N32" s="68">
        <f t="shared" si="8"/>
        <v>0</v>
      </c>
      <c r="O32" s="68">
        <f t="shared" si="8"/>
        <v>0</v>
      </c>
      <c r="P32" s="68">
        <f t="shared" si="8"/>
        <v>0</v>
      </c>
      <c r="Q32" s="68">
        <f t="shared" si="8"/>
        <v>0</v>
      </c>
    </row>
    <row r="33" spans="1:17" ht="15.75">
      <c r="A33" s="53"/>
      <c r="B33" s="51"/>
      <c r="C33" s="72" t="s">
        <v>74</v>
      </c>
      <c r="D33" s="73">
        <v>1</v>
      </c>
      <c r="E33" s="74"/>
      <c r="F33" s="74"/>
      <c r="G33" s="74"/>
      <c r="H33" s="74"/>
      <c r="I33" s="74"/>
      <c r="J33" s="74">
        <v>13</v>
      </c>
      <c r="K33" s="74"/>
      <c r="L33" s="74"/>
      <c r="M33" s="74"/>
      <c r="N33" s="74"/>
      <c r="O33" s="75">
        <v>12</v>
      </c>
      <c r="P33" s="75"/>
      <c r="Q33" s="76"/>
    </row>
    <row r="34" spans="1:17" ht="15.75">
      <c r="A34" s="54">
        <v>10</v>
      </c>
      <c r="B34" s="52" t="s">
        <v>89</v>
      </c>
      <c r="C34" s="62" t="s">
        <v>75</v>
      </c>
      <c r="D34" s="61">
        <v>2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77"/>
    </row>
    <row r="35" spans="1:17" ht="16.5" thickBot="1">
      <c r="A35" s="55"/>
      <c r="B35" s="49"/>
      <c r="C35" s="188" t="s">
        <v>76</v>
      </c>
      <c r="D35" s="189"/>
      <c r="E35" s="68">
        <f>E33</f>
        <v>0</v>
      </c>
      <c r="F35" s="68">
        <f t="shared" ref="F35:Q35" si="9">F33</f>
        <v>0</v>
      </c>
      <c r="G35" s="68">
        <f t="shared" si="9"/>
        <v>0</v>
      </c>
      <c r="H35" s="68">
        <f t="shared" si="9"/>
        <v>0</v>
      </c>
      <c r="I35" s="68">
        <f t="shared" si="9"/>
        <v>0</v>
      </c>
      <c r="J35" s="68">
        <f t="shared" si="9"/>
        <v>13</v>
      </c>
      <c r="K35" s="68">
        <f t="shared" si="9"/>
        <v>0</v>
      </c>
      <c r="L35" s="68">
        <f t="shared" si="9"/>
        <v>0</v>
      </c>
      <c r="M35" s="68">
        <f t="shared" si="9"/>
        <v>0</v>
      </c>
      <c r="N35" s="68">
        <f t="shared" si="9"/>
        <v>0</v>
      </c>
      <c r="O35" s="68">
        <f t="shared" si="9"/>
        <v>12</v>
      </c>
      <c r="P35" s="68">
        <f t="shared" si="9"/>
        <v>0</v>
      </c>
      <c r="Q35" s="68">
        <f t="shared" si="9"/>
        <v>0</v>
      </c>
    </row>
    <row r="36" spans="1:17" ht="15.75">
      <c r="A36" s="53"/>
      <c r="B36" s="51"/>
      <c r="C36" s="72" t="s">
        <v>74</v>
      </c>
      <c r="D36" s="73">
        <v>1</v>
      </c>
      <c r="E36" s="74"/>
      <c r="F36" s="74">
        <v>21</v>
      </c>
      <c r="G36" s="74"/>
      <c r="H36" s="74"/>
      <c r="I36" s="74"/>
      <c r="J36" s="74"/>
      <c r="K36" s="74"/>
      <c r="L36" s="74"/>
      <c r="M36" s="74"/>
      <c r="N36" s="74"/>
      <c r="O36" s="75">
        <v>21</v>
      </c>
      <c r="P36" s="75"/>
      <c r="Q36" s="76"/>
    </row>
    <row r="37" spans="1:17" ht="15.75" customHeight="1">
      <c r="A37" s="54">
        <v>11</v>
      </c>
      <c r="B37" s="52" t="s">
        <v>90</v>
      </c>
      <c r="C37" s="62" t="s">
        <v>75</v>
      </c>
      <c r="D37" s="61">
        <v>2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  <c r="P37" s="65"/>
      <c r="Q37" s="77"/>
    </row>
    <row r="38" spans="1:17" ht="16.5" thickBot="1">
      <c r="A38" s="55"/>
      <c r="B38" s="49"/>
      <c r="C38" s="188" t="s">
        <v>76</v>
      </c>
      <c r="D38" s="189"/>
      <c r="E38" s="68">
        <f>E36</f>
        <v>0</v>
      </c>
      <c r="F38" s="68">
        <f t="shared" ref="F38:Q38" si="10">F36</f>
        <v>21</v>
      </c>
      <c r="G38" s="68">
        <f t="shared" si="10"/>
        <v>0</v>
      </c>
      <c r="H38" s="68">
        <f t="shared" si="10"/>
        <v>0</v>
      </c>
      <c r="I38" s="68">
        <f t="shared" si="10"/>
        <v>0</v>
      </c>
      <c r="J38" s="68">
        <f t="shared" si="10"/>
        <v>0</v>
      </c>
      <c r="K38" s="68">
        <f t="shared" si="10"/>
        <v>0</v>
      </c>
      <c r="L38" s="68">
        <f t="shared" si="10"/>
        <v>0</v>
      </c>
      <c r="M38" s="68">
        <f t="shared" si="10"/>
        <v>0</v>
      </c>
      <c r="N38" s="68">
        <f t="shared" si="10"/>
        <v>0</v>
      </c>
      <c r="O38" s="68">
        <f t="shared" si="10"/>
        <v>21</v>
      </c>
      <c r="P38" s="68">
        <f t="shared" si="10"/>
        <v>0</v>
      </c>
      <c r="Q38" s="68">
        <f t="shared" si="10"/>
        <v>0</v>
      </c>
    </row>
    <row r="39" spans="1:17" ht="15.75" customHeight="1">
      <c r="A39" s="53"/>
      <c r="B39" s="130" t="s">
        <v>91</v>
      </c>
      <c r="C39" s="72" t="s">
        <v>74</v>
      </c>
      <c r="D39" s="73">
        <v>1</v>
      </c>
      <c r="E39" s="74"/>
      <c r="F39" s="74">
        <v>13</v>
      </c>
      <c r="G39" s="74"/>
      <c r="H39" s="74"/>
      <c r="I39" s="74"/>
      <c r="J39" s="74">
        <v>5</v>
      </c>
      <c r="K39" s="74"/>
      <c r="L39" s="74">
        <v>2</v>
      </c>
      <c r="M39" s="74"/>
      <c r="N39" s="74"/>
      <c r="O39" s="75">
        <v>6</v>
      </c>
      <c r="P39" s="75"/>
      <c r="Q39" s="76"/>
    </row>
    <row r="40" spans="1:17" ht="15.75" customHeight="1">
      <c r="A40" s="54">
        <v>12</v>
      </c>
      <c r="B40" s="131"/>
      <c r="C40" s="62" t="s">
        <v>75</v>
      </c>
      <c r="D40" s="61">
        <v>2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65"/>
      <c r="Q40" s="77"/>
    </row>
    <row r="41" spans="1:17" ht="15.75" thickBot="1">
      <c r="A41" s="55"/>
      <c r="B41" s="132"/>
      <c r="C41" s="188" t="s">
        <v>76</v>
      </c>
      <c r="D41" s="189"/>
      <c r="E41" s="68">
        <f>E39</f>
        <v>0</v>
      </c>
      <c r="F41" s="68">
        <f t="shared" ref="F41:Q41" si="11">F39</f>
        <v>13</v>
      </c>
      <c r="G41" s="68">
        <f t="shared" si="11"/>
        <v>0</v>
      </c>
      <c r="H41" s="68">
        <f t="shared" si="11"/>
        <v>0</v>
      </c>
      <c r="I41" s="68">
        <f t="shared" si="11"/>
        <v>0</v>
      </c>
      <c r="J41" s="68">
        <f t="shared" si="11"/>
        <v>5</v>
      </c>
      <c r="K41" s="68">
        <f t="shared" si="11"/>
        <v>0</v>
      </c>
      <c r="L41" s="68">
        <f t="shared" si="11"/>
        <v>2</v>
      </c>
      <c r="M41" s="68">
        <f t="shared" si="11"/>
        <v>0</v>
      </c>
      <c r="N41" s="68">
        <f t="shared" si="11"/>
        <v>0</v>
      </c>
      <c r="O41" s="68">
        <f t="shared" si="11"/>
        <v>6</v>
      </c>
      <c r="P41" s="68">
        <f t="shared" si="11"/>
        <v>0</v>
      </c>
      <c r="Q41" s="68">
        <f t="shared" si="11"/>
        <v>0</v>
      </c>
    </row>
    <row r="42" spans="1:17" ht="15.75">
      <c r="A42" s="53"/>
      <c r="B42" s="51"/>
      <c r="C42" s="72" t="s">
        <v>74</v>
      </c>
      <c r="D42" s="73">
        <v>1</v>
      </c>
      <c r="E42" s="74">
        <v>10</v>
      </c>
      <c r="F42" s="74">
        <v>10</v>
      </c>
      <c r="G42" s="74">
        <v>9</v>
      </c>
      <c r="H42" s="74"/>
      <c r="I42" s="74"/>
      <c r="J42" s="74">
        <v>9</v>
      </c>
      <c r="K42" s="74"/>
      <c r="L42" s="74"/>
      <c r="M42" s="74">
        <v>1</v>
      </c>
      <c r="N42" s="74"/>
      <c r="O42" s="75"/>
      <c r="P42" s="75"/>
      <c r="Q42" s="76"/>
    </row>
    <row r="43" spans="1:17" ht="15.75">
      <c r="A43" s="54">
        <v>13</v>
      </c>
      <c r="B43" s="52" t="s">
        <v>92</v>
      </c>
      <c r="C43" s="62" t="s">
        <v>75</v>
      </c>
      <c r="D43" s="61">
        <v>2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5"/>
      <c r="Q43" s="77"/>
    </row>
    <row r="44" spans="1:17" ht="16.5" thickBot="1">
      <c r="A44" s="55"/>
      <c r="B44" s="49"/>
      <c r="C44" s="188" t="s">
        <v>76</v>
      </c>
      <c r="D44" s="189"/>
      <c r="E44" s="68">
        <f>E42</f>
        <v>10</v>
      </c>
      <c r="F44" s="68">
        <f t="shared" ref="F44:Q44" si="12">F42</f>
        <v>10</v>
      </c>
      <c r="G44" s="68">
        <f t="shared" si="12"/>
        <v>9</v>
      </c>
      <c r="H44" s="68">
        <f t="shared" si="12"/>
        <v>0</v>
      </c>
      <c r="I44" s="68">
        <f t="shared" si="12"/>
        <v>0</v>
      </c>
      <c r="J44" s="68">
        <f t="shared" si="12"/>
        <v>9</v>
      </c>
      <c r="K44" s="68">
        <f t="shared" si="12"/>
        <v>0</v>
      </c>
      <c r="L44" s="68">
        <f t="shared" si="12"/>
        <v>0</v>
      </c>
      <c r="M44" s="68">
        <f t="shared" si="12"/>
        <v>1</v>
      </c>
      <c r="N44" s="68">
        <f t="shared" si="12"/>
        <v>0</v>
      </c>
      <c r="O44" s="68">
        <f t="shared" si="12"/>
        <v>0</v>
      </c>
      <c r="P44" s="68">
        <f t="shared" si="12"/>
        <v>0</v>
      </c>
      <c r="Q44" s="68">
        <f t="shared" si="12"/>
        <v>0</v>
      </c>
    </row>
    <row r="45" spans="1:17" ht="30" customHeight="1" thickBot="1">
      <c r="A45" s="192" t="s">
        <v>77</v>
      </c>
      <c r="B45" s="193"/>
      <c r="C45" s="193"/>
      <c r="D45" s="194"/>
      <c r="E45" s="82">
        <f>E8+E11+E14+E17+E20+E23+E26+E29+E32+E35+E38+E41+E44</f>
        <v>66</v>
      </c>
      <c r="F45" s="82">
        <f t="shared" ref="F45:Q45" si="13">F8+F11+F14+F17+F20+F23+F26+F29+F32+F35+F38+F41+F44</f>
        <v>165</v>
      </c>
      <c r="G45" s="82">
        <f t="shared" si="13"/>
        <v>85</v>
      </c>
      <c r="H45" s="82">
        <f t="shared" si="13"/>
        <v>10</v>
      </c>
      <c r="I45" s="82">
        <f t="shared" si="13"/>
        <v>0</v>
      </c>
      <c r="J45" s="82">
        <f t="shared" si="13"/>
        <v>90</v>
      </c>
      <c r="K45" s="82">
        <f t="shared" si="13"/>
        <v>0</v>
      </c>
      <c r="L45" s="82">
        <f t="shared" si="13"/>
        <v>16</v>
      </c>
      <c r="M45" s="82">
        <f t="shared" si="13"/>
        <v>11</v>
      </c>
      <c r="N45" s="82">
        <f t="shared" si="13"/>
        <v>0</v>
      </c>
      <c r="O45" s="82">
        <f t="shared" si="13"/>
        <v>70</v>
      </c>
      <c r="P45" s="82">
        <f t="shared" si="13"/>
        <v>18</v>
      </c>
      <c r="Q45" s="82">
        <f t="shared" si="13"/>
        <v>0</v>
      </c>
    </row>
    <row r="46" spans="1:17" ht="15" customHeight="1"/>
  </sheetData>
  <mergeCells count="17">
    <mergeCell ref="A45:D45"/>
    <mergeCell ref="C35:D35"/>
    <mergeCell ref="C38:D38"/>
    <mergeCell ref="C41:D41"/>
    <mergeCell ref="C44:D44"/>
    <mergeCell ref="B39:B41"/>
    <mergeCell ref="B5:D5"/>
    <mergeCell ref="C8:D8"/>
    <mergeCell ref="C11:D11"/>
    <mergeCell ref="C14:D14"/>
    <mergeCell ref="C32:D32"/>
    <mergeCell ref="B9:B11"/>
    <mergeCell ref="C17:D17"/>
    <mergeCell ref="C20:D20"/>
    <mergeCell ref="C23:D23"/>
    <mergeCell ref="C26:D26"/>
    <mergeCell ref="C29:D29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Tab. 1. Dane o PUP i p. s. </vt:lpstr>
      <vt:lpstr>Tab. 2. Charakterystyka uczest.</vt:lpstr>
      <vt:lpstr>Tab. 3. Szczegóły o p. s.</vt:lpstr>
      <vt:lpstr>Tab. 4. Formy aktywizacji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Alicja_Wasilewska</dc:creator>
  <cp:lastModifiedBy>Irena Sawicka</cp:lastModifiedBy>
  <cp:lastPrinted>2013-09-11T09:07:32Z</cp:lastPrinted>
  <dcterms:created xsi:type="dcterms:W3CDTF">2010-01-11T16:53:13Z</dcterms:created>
  <dcterms:modified xsi:type="dcterms:W3CDTF">2014-02-05T12:24:41Z</dcterms:modified>
</cp:coreProperties>
</file>